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300"/>
  </bookViews>
  <sheets>
    <sheet name="K_ЮТЭК-ХМАО-02_Модерн. ИСУЭЭ" sheetId="2" r:id="rId1"/>
  </sheets>
  <externalReferences>
    <externalReference r:id="rId2"/>
  </externalReferences>
  <calcPr calcId="162913"/>
</workbook>
</file>

<file path=xl/calcChain.xml><?xml version="1.0" encoding="utf-8"?>
<calcChain xmlns="http://schemas.openxmlformats.org/spreadsheetml/2006/main">
  <c r="AR84" i="2" l="1"/>
  <c r="BN60" i="2"/>
  <c r="CE59" i="2"/>
  <c r="BN59" i="2"/>
  <c r="AY59" i="2"/>
  <c r="AO59" i="2"/>
  <c r="AE59" i="2"/>
  <c r="BS59" i="2" s="1"/>
  <c r="CE58" i="2"/>
  <c r="BN58" i="2"/>
  <c r="AY58" i="2"/>
  <c r="AY60" i="2" s="1"/>
  <c r="BS60" i="2" s="1"/>
  <c r="BF84" i="2" s="1"/>
  <c r="AO58" i="2"/>
  <c r="BS58" i="2" s="1"/>
  <c r="BF79" i="2" s="1"/>
  <c r="AT47" i="2"/>
  <c r="BD47" i="2" s="1"/>
  <c r="AT46" i="2"/>
  <c r="BD46" i="2" s="1"/>
  <c r="AT45" i="2"/>
  <c r="AT44" i="2" s="1"/>
  <c r="AJ44" i="2"/>
  <c r="Z44" i="2"/>
  <c r="G36" i="2"/>
  <c r="AY35" i="2"/>
  <c r="AY34" i="2"/>
  <c r="Z7" i="2"/>
  <c r="BF82" i="2" l="1"/>
  <c r="BF77" i="2"/>
  <c r="BF81" i="2"/>
  <c r="BF80" i="2"/>
  <c r="BD45" i="2"/>
  <c r="BD44" i="2" s="1"/>
</calcChain>
</file>

<file path=xl/sharedStrings.xml><?xml version="1.0" encoding="utf-8"?>
<sst xmlns="http://schemas.openxmlformats.org/spreadsheetml/2006/main" count="225" uniqueCount="165">
  <si>
    <t>ПАСПОРТ ИНВЕСТИЦИОННОГО ПРОЕКТА</t>
  </si>
  <si>
    <t>1.</t>
  </si>
  <si>
    <t>ОБЩАЯ ИНФОРМАЦИЯ</t>
  </si>
  <si>
    <t>1.1.</t>
  </si>
  <si>
    <t>Наименование инвестиционного проекта:</t>
  </si>
  <si>
    <t>1.2.</t>
  </si>
  <si>
    <t>Идентификатор инвестиционного проекта:</t>
  </si>
  <si>
    <t>1.2.1.</t>
  </si>
  <si>
    <t>1.2.2.</t>
  </si>
  <si>
    <t>Место реализации инвестиционного проекта:</t>
  </si>
  <si>
    <t>1.2.3.</t>
  </si>
  <si>
    <t>Адрес инвестиционного проекта</t>
  </si>
  <si>
    <t>2.</t>
  </si>
  <si>
    <t>ОСНОВНЫЕ СВЕДЕНИЯ ОБ ИНВЕСТИЦИОННОМ ПРОЕКТЕ</t>
  </si>
  <si>
    <t>2.1.</t>
  </si>
  <si>
    <t>Планируемые цели, задачи, этапы, сроки и конкретные результаты реализации инвестиционного проекта:</t>
  </si>
  <si>
    <t>2.2.</t>
  </si>
  <si>
    <t>Результат реализации инвестиционного проекта:</t>
  </si>
  <si>
    <t>2.3.</t>
  </si>
  <si>
    <t>Срок начала реализации инвестиционного проекта:</t>
  </si>
  <si>
    <t>2.4.</t>
  </si>
  <si>
    <t>Срок окончания реализации инвестиционного проекта:</t>
  </si>
  <si>
    <t>2.5.</t>
  </si>
  <si>
    <t>Этапы реализации инвестиционного проекта:</t>
  </si>
  <si>
    <t>2.6.</t>
  </si>
  <si>
    <t>Техническая характеристика инвестиционного проекта</t>
  </si>
  <si>
    <t>№ п/п</t>
  </si>
  <si>
    <t>Наименование</t>
  </si>
  <si>
    <t>Год реализации</t>
  </si>
  <si>
    <t>Количество</t>
  </si>
  <si>
    <t>Ед.изм.</t>
  </si>
  <si>
    <t>начала</t>
  </si>
  <si>
    <t>окончания</t>
  </si>
  <si>
    <t>2.7.</t>
  </si>
  <si>
    <t>Сметная стоимость инвестиционного проекта</t>
  </si>
  <si>
    <t>2.7.1.</t>
  </si>
  <si>
    <t>Наименование затрат</t>
  </si>
  <si>
    <t>Полная стоимость инвестиционного проекта, млн.руб.</t>
  </si>
  <si>
    <t>Результаты закупок работ и услуг</t>
  </si>
  <si>
    <t>Плановая стоимость</t>
  </si>
  <si>
    <t>Фактическая стоимость</t>
  </si>
  <si>
    <t>без НДС</t>
  </si>
  <si>
    <t xml:space="preserve"> с НДС</t>
  </si>
  <si>
    <t>№ договора</t>
  </si>
  <si>
    <t>Дата договора</t>
  </si>
  <si>
    <t>Подрядчик</t>
  </si>
  <si>
    <t>ВСЕГО, в том числе:</t>
  </si>
  <si>
    <t>2.7.2.</t>
  </si>
  <si>
    <t>Полная стоимость инвестиционного проекта определена на основании:</t>
  </si>
  <si>
    <t>3.</t>
  </si>
  <si>
    <t>ПОКАЗАТЕЛИ ИНВЕСТИЦИОННОГО ПРОЕКТА</t>
  </si>
  <si>
    <t>Наименование показателя</t>
  </si>
  <si>
    <t>3.1.</t>
  </si>
  <si>
    <t>3.2.</t>
  </si>
  <si>
    <t>Единица изерения</t>
  </si>
  <si>
    <t>План</t>
  </si>
  <si>
    <t>Факт</t>
  </si>
  <si>
    <t>Млн.руб.</t>
  </si>
  <si>
    <t>шт</t>
  </si>
  <si>
    <t>4.</t>
  </si>
  <si>
    <t>ОЦЕНКА ВЛИЯНИЯ ИНВЕСТИЦИОННОГО ПРОЕКТА НА ДОСТИЖЕНИЕ ПЛАНОВЫХ ПОКАЗАТЕЛЕЙ</t>
  </si>
  <si>
    <t>4.1.</t>
  </si>
  <si>
    <t xml:space="preserve">Инвестиционный проект окажет следующее влияние на достижение плановых показателей ИПР:
</t>
  </si>
  <si>
    <t>5.</t>
  </si>
  <si>
    <t>ГРАФИК РЕАЛИЗАЦИИ ИНВЕСТИЦИОННОГО ПРОЕКТА</t>
  </si>
  <si>
    <t>Наименование этапов основных работ (с учетом подготовительного периода до начала строительства) по общему сетевому графику *</t>
  </si>
  <si>
    <t>Сроки выполнения задач по укрупненному сетевому графику</t>
  </si>
  <si>
    <t>Процент исполнения работ за весь период (%)</t>
  </si>
  <si>
    <t>Процент выполнения за отчетный период (%)</t>
  </si>
  <si>
    <t>Причины невыполнения</t>
  </si>
  <si>
    <t>Предложения по корректирующим мероприятиям по устранению отставания</t>
  </si>
  <si>
    <t>начало</t>
  </si>
  <si>
    <t>окончание</t>
  </si>
  <si>
    <t>1.3.</t>
  </si>
  <si>
    <t>Организационный этап</t>
  </si>
  <si>
    <t>3.3.</t>
  </si>
  <si>
    <t>3.4.</t>
  </si>
  <si>
    <t>Испытания и ввод в эксплуатацию</t>
  </si>
  <si>
    <t>6.</t>
  </si>
  <si>
    <t>6.1.</t>
  </si>
  <si>
    <t>7.</t>
  </si>
  <si>
    <t>РАСПОЛОЖЕНИЕ ЭЛЕКТРОСЕТЕВЫХ ОБЪЕКТОВ, СТРОИТЕЛЬСТВО ИЛИ РЕКОНСТРУКЦИЯ КОТОРЫХ ПРЕДУСМАТРИВАЕТСЯ ИНВЕСТИЦИОННЫМ ПРОЕКТОМ</t>
  </si>
  <si>
    <t>Карта-схема с отображением планируемого местоположения объектов электроэнергетики, строительство (реконструкция, модернизация, техническое перевооружение и (или) демонтаж) которых предусматривается инвестиционным проектом, а также смежных объектов электроэнергетики, которые существуют или строительство которых запланировано:</t>
  </si>
  <si>
    <t>КОММЕНТАРИИ</t>
  </si>
  <si>
    <t>1.2</t>
  </si>
  <si>
    <t>1.3</t>
  </si>
  <si>
    <t>1.1</t>
  </si>
  <si>
    <t>2.1</t>
  </si>
  <si>
    <t>3.1</t>
  </si>
  <si>
    <t>3.2</t>
  </si>
  <si>
    <t>3.3</t>
  </si>
  <si>
    <t>3.4</t>
  </si>
  <si>
    <t>4.1</t>
  </si>
  <si>
    <t>в составе:</t>
  </si>
  <si>
    <t>Финансирование*</t>
  </si>
  <si>
    <t>* - с учетом НДС</t>
  </si>
  <si>
    <t>Этап закупки</t>
  </si>
  <si>
    <t xml:space="preserve">Подготовка закупочной документации </t>
  </si>
  <si>
    <t>Размещение тендеров на электронной площадке</t>
  </si>
  <si>
    <t xml:space="preserve">Утверждение поставщиков и подрядчиков, заключение договоров </t>
  </si>
  <si>
    <t>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электроэнергетики), в соответствии с которыми приведены утвержденные плановые значения показателей</t>
  </si>
  <si>
    <t>компл.</t>
  </si>
  <si>
    <t>Примечание 
(характеристики и пр.)</t>
  </si>
  <si>
    <t>Прочие затраты</t>
  </si>
  <si>
    <t xml:space="preserve">ИТОГО </t>
  </si>
  <si>
    <t>K_ЮТЭК-ХМАО-02</t>
  </si>
  <si>
    <t>г. Радужный, п.г.т.Новоаганск, село Варъёган, Ханты-Мансийский автономный округ-Югра</t>
  </si>
  <si>
    <t>• Исполнение обязательств гарантирующего поставщика в рамках требований Федерального Закона №35-ФЗ «Об электроэнергетике» от 26 марта 2003 года (в редакции Федерального закона №522-ФЗ от 27 декабря 2018г.). 
• Организация интеллектуальной системы учета электроэнергии с безвозмездным предоставлением потребителям минимального набора функций коммерческого учета бытовых потребителей
• Снижение расходов бытовых потребителей на общедомовые нужды (ОДН) на 11,5 %
• Обеспечение возможности проведения мероприятий по поиску мест хищений электроэнергии за счет предоставления данных о величине небаланса потребления электроэнергии жилого дома.
• Сокращение затрат на персонал, контролирующий показания квартирных счетчиков.</t>
  </si>
  <si>
    <t>В результате реализации инвестиционного проекта будут выполнены требования Федерального Закона №35-ФЗ «Об электроэнергетике» от 26 марта 2003 года (в редакции Федерального закона №522-ФЗ от 27 декабря 2018г.). На территории г.Радужный, п.г.т.Новоаганск, село Варъёган  будет введена в эксплуатацию интеллектуальная система учета электрической энергии  потребителей АО «ЮТЭК» (ИСУЭЭ), что позволит повысить качество учета энергоресурсов, оперативность и достоверность информации, а также снизить расходы бытовых потребителей на общедомовые нужды (ОДН).</t>
  </si>
  <si>
    <t>2021 год</t>
  </si>
  <si>
    <t>2025 год</t>
  </si>
  <si>
    <t>Оборудование ИСУЭЭ</t>
  </si>
  <si>
    <t>Резервный сервер</t>
  </si>
  <si>
    <t>компл</t>
  </si>
  <si>
    <t xml:space="preserve">Коммутатор </t>
  </si>
  <si>
    <t>Коммуникатор</t>
  </si>
  <si>
    <t>АРМ</t>
  </si>
  <si>
    <t>СХД</t>
  </si>
  <si>
    <r>
      <t xml:space="preserve">Дополнительные модули к ПО «Энергосфера» </t>
    </r>
    <r>
      <rPr>
        <sz val="12"/>
        <rFont val="Times New Roman"/>
        <family val="1"/>
        <charset val="204"/>
      </rPr>
      <t>(по Постановлению Правительства РФ №1852 от 29.10.2021г.)</t>
    </r>
  </si>
  <si>
    <t>Интеграция приборов учета в ПО "Энергосфера" на период 2022 - 2025 гг.</t>
  </si>
  <si>
    <t>услуга</t>
  </si>
  <si>
    <t>в том числе:</t>
  </si>
  <si>
    <t>Интеграция приборов учета в ПО "Энергосфера" в 2022г</t>
  </si>
  <si>
    <t>Интеграция приборов учета в ПО "Энергосфера" в 2023г</t>
  </si>
  <si>
    <t>Интеграция приборов учета в ПО "Энергосфера" в 2024г</t>
  </si>
  <si>
    <t>выполнено</t>
  </si>
  <si>
    <t>Обеспечение сбора данных со счётчиков (связь)</t>
  </si>
  <si>
    <t>ИТОГО за 2021-2025гг.:</t>
  </si>
  <si>
    <t>Строительные, монтажные, пусконаладочные работы</t>
  </si>
  <si>
    <t>13050.20</t>
  </si>
  <si>
    <t>28.12.2020г.</t>
  </si>
  <si>
    <t>АО "Горсвет" (реорганизация ООО "ИТЦ "Электроком")</t>
  </si>
  <si>
    <t>Оборудование, ПО</t>
  </si>
  <si>
    <t>13050.20
13031.21</t>
  </si>
  <si>
    <t>28.12.2020г.
13.10.2021г.</t>
  </si>
  <si>
    <t>АО "Горсвет"
ООО "Центр 2М"</t>
  </si>
  <si>
    <t>1.5.</t>
  </si>
  <si>
    <t>Плановые показатели реализации инвестиционного проекта за весь период реализации проекта - 
2021-2025гг.</t>
  </si>
  <si>
    <t>2022 год</t>
  </si>
  <si>
    <t>2023 год</t>
  </si>
  <si>
    <t>2024 год</t>
  </si>
  <si>
    <t>Освоение*</t>
  </si>
  <si>
    <t>Ввод в ОФ*</t>
  </si>
  <si>
    <t>Ввод в ОФ</t>
  </si>
  <si>
    <t xml:space="preserve">• предоставление потребителю минимального набора функций коммерческого учета в соответствии с «Правилами предоставления доступа к минимальному набору функций интеллектуальных систем учёта электрической энергии (мощности)», утверждёнными Постановлением Правительства РФ №890 от 19.06.2020г.
• снижение расходов бытовых потребителей на общедомовые нужды (ОДН) в пределах 11,5%
• обеспечение возможности проведения мероприятий по поиску мест хищения электроэнергии за счет сведения баланса потребления по многоквартирному дому (МКД)
• повышение качества учета энергоресурсов, оперативности и достоверности информации
• соблюдение требований ФЗ №261 «Об энергосбережении и повышении энергоэффективности»
• снижение потерь электроэнергии, за счет уменьшения нерационального использования электроэнергии в нежилых помещениях МКД 
</t>
  </si>
  <si>
    <t>2 кв. 2021г.</t>
  </si>
  <si>
    <t>4 кв. 2020г.</t>
  </si>
  <si>
    <t>Подготовка оборудования для установки и настройки ПО</t>
  </si>
  <si>
    <t>3 кв. 2021г.</t>
  </si>
  <si>
    <t>4 кв. 2025г.</t>
  </si>
  <si>
    <t>4 кв. 2021г.</t>
  </si>
  <si>
    <t>Строительство и пусконаладочные работы</t>
  </si>
  <si>
    <t>Установка и настройка ПО</t>
  </si>
  <si>
    <t>Настройка рабочих мест (АРМ) пользователей</t>
  </si>
  <si>
    <t>Настройка личного кабинета</t>
  </si>
  <si>
    <t xml:space="preserve">Завершение работ </t>
  </si>
  <si>
    <t>Ввод в эксплуатацию ПО и личного кабинета</t>
  </si>
  <si>
    <t xml:space="preserve">В результате реализации инвестиционного проекта будет обеспечено:
• предоставление потребителю минимального набора функций коммерческого учета в соответствии с «Правилами предоставления доступа к минимальному набору функций интеллектуальных систем учёта электрической энергии (мощности)», утверждёнными Постановлением Правительства РФ №890 от 19.06.2020г.
• снижение расходов бытовых потребителей на общедомовые нужды (ОДН) в пределах 11,5% 
• обеспечение возможности проведения мероприятий по поиску мест хищения электроэнергии за счет сведения баланса потребления по многоквартирному дому (МКД)
• повышение качества учета энергоресурсов, оперативности и достоверности информации
• соблюдение требований ФЗ №261 «Об энергосбережении и повышении энергоэффективности»
• снижение потерь электроэнергии, за счет уменьшения нерационального использования электроэнергии в нежилых помещениях МКД 
</t>
  </si>
  <si>
    <t>«Интеллектуальная система учета электрической энергии потребителей АО «ЮТЭК» на территории г. Радужный, п.г.т.Новоаганск, село Варъёган на 2021-2025 г.г.» (Модернизация ИСУЭЭ, в т.ч. приобретение и установка дополнительного оборудования и программного обеспечения, интеграция ПУ в ПО ИСУЭЭ)</t>
  </si>
  <si>
    <t>V  этапа</t>
  </si>
  <si>
    <t>Приказ №33-Пр-98 от 01.10.2020
Приказ №42-Пр-6 от 06.10.2022</t>
  </si>
  <si>
    <t xml:space="preserve">Локальный сметный расчет составлен Ресурсно-индексным методом в текущих ценах I квартала 2025 года в Федеральной сметной нормативной базе ФСНБ-2022, утвержденной приказом Минстроя России от 30 декабря 2021 г. № 1046/пр., в соответствии с «Методикой определения сметной стоимости строительства, реконструкции, капитального ремонта, сноса объектов капитального строительств, работ по сохранению объектов культурного наследия (памятников истории и культуры) народов Российской Федерации на территории Российской Федерации», утвержденной Приказом Министерства строительства и жилищно-коммунального хозяйства Российской Федерации №421/пр  от 04.08.2020г., в редакции Приказов Минстроя РФ N 557/пр, N 55/пр от 30.01.2024 г.
Стоимость оборудования в смете принята по результату закупки оборудования от поставщика «ООО «Крона-КС».
</t>
  </si>
  <si>
    <t>Общее фактическое количество интегрируемых в систему приборов учета за 2021-2025гг составит 1430шт.
Доработка нижнего уровня трехуровневой системы автоматизированного коммерческого учета обусловлена необходимостью создания единой системы учета электроэнергии, путем заведения в созданную в 2021 году систему (паспорт К-ЮТЭК-ХМАО-01) приборов учета электроэнергии и импорта данных из других системы в ПК «Энергосфера». 
Согласно учетной политики АО "ЮТЭК" для достоверного учета и отчетности приборы учета электроэнергии учитываются как основные средства (независимо от стоимости ПУ)</t>
  </si>
  <si>
    <t>ИСУЭЭ согласно проекту - трехуровневая территориально-распределенная система, функционирующая круглосуточно, без постоянного присутствия специалиста по обслуживанию на объектах:
• нижний уровень - приборы учета;
• промежуточный уровень - комплекс средств для сбора данных от нижнего уровня, промежуточной обработки и передачи информации на верхний уровень (УСПД);
• верхний уровень - центр сбора и обработки данных - сама система с установленным программным обеспечением (ПО).
Характеристики системы и входящего в состав системы дополнительно устанавливаемого оборудования приведены в пакете документов:J0522_1048600001141_86\4. Документы (обоснование проекта ИП)\4.4. Иные документы</t>
  </si>
  <si>
    <t xml:space="preserve">
1. Для формирования отчетной документации: 
s.3.2.2 Программа «Центр экспорта/импорта». Макеты 63002, ФОПД 
s.3.2.3 Программа «Центр экспорта/импорта». Макеты АСКП
s.3.2.4 Программа «Центр экспорта/импорта». Макеты KEGOC    
s.3.2.5 Программа «Центр экспорта/импорта». Контроль импорта\экспорта
2.Сбор данных в ручном режиме с приборов учета и импорт данных в ПО Энергосфера
s.3.5 Программа «Электроколлектор». Опрос кодовых счетчиков с помощью ноутбука 
Характеристики системы и входящего в состав системы дополнительно устанавливаемого оборудования приведены в пакете документов:J0522_1048600001141_86\4. Документы (обоснование проекта ИП)\4.4. Иные документы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</si>
</sst>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"/>
    <numFmt numFmtId="165" formatCode="0.00000000"/>
    <numFmt numFmtId="166" formatCode="0.0"/>
    <numFmt numFmtId="167" formatCode="0.0%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4" fillId="0" borderId="0"/>
    <xf numFmtId="0" fontId="8" fillId="0" borderId="0"/>
    <xf numFmtId="0" fontId="1" fillId="0" borderId="0"/>
  </cellStyleXfs>
  <cellXfs count="194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/>
    <xf numFmtId="0" fontId="12" fillId="0" borderId="0" xfId="0" applyFont="1" applyFill="1"/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left"/>
    </xf>
    <xf numFmtId="0" fontId="9" fillId="0" borderId="0" xfId="0" applyFont="1" applyFill="1" applyAlignment="1">
      <alignment horizontal="left"/>
    </xf>
    <xf numFmtId="0" fontId="9" fillId="0" borderId="0" xfId="0" applyFont="1" applyFill="1"/>
    <xf numFmtId="0" fontId="2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6" fillId="0" borderId="0" xfId="0" applyFont="1" applyFill="1"/>
    <xf numFmtId="0" fontId="7" fillId="0" borderId="0" xfId="0" applyFont="1" applyFill="1" applyAlignment="1">
      <alignment horizontal="center"/>
    </xf>
    <xf numFmtId="0" fontId="7" fillId="0" borderId="0" xfId="0" applyFont="1" applyFill="1"/>
    <xf numFmtId="16" fontId="2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2" fontId="2" fillId="0" borderId="0" xfId="0" applyNumberFormat="1" applyFont="1" applyFill="1" applyBorder="1" applyAlignment="1"/>
    <xf numFmtId="0" fontId="2" fillId="0" borderId="0" xfId="0" applyFont="1" applyFill="1" applyBorder="1" applyAlignment="1"/>
    <xf numFmtId="0" fontId="14" fillId="0" borderId="0" xfId="0" applyFont="1" applyFill="1" applyBorder="1" applyAlignment="1">
      <alignment horizontal="left"/>
    </xf>
    <xf numFmtId="2" fontId="2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center" vertical="top"/>
    </xf>
    <xf numFmtId="0" fontId="15" fillId="0" borderId="0" xfId="0" applyFont="1" applyFill="1"/>
    <xf numFmtId="164" fontId="6" fillId="0" borderId="0" xfId="0" applyNumberFormat="1" applyFont="1" applyFill="1"/>
    <xf numFmtId="4" fontId="2" fillId="0" borderId="0" xfId="0" applyNumberFormat="1" applyFont="1" applyFill="1"/>
    <xf numFmtId="165" fontId="2" fillId="0" borderId="0" xfId="0" applyNumberFormat="1" applyFont="1" applyFill="1"/>
    <xf numFmtId="0" fontId="6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3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16" fontId="2" fillId="0" borderId="0" xfId="0" applyNumberFormat="1" applyFont="1" applyFill="1" applyAlignment="1">
      <alignment horizontal="center" vertical="top"/>
    </xf>
    <xf numFmtId="166" fontId="2" fillId="0" borderId="0" xfId="0" applyNumberFormat="1" applyFont="1" applyFill="1" applyBorder="1" applyAlignment="1"/>
    <xf numFmtId="9" fontId="2" fillId="0" borderId="0" xfId="0" applyNumberFormat="1" applyFont="1" applyFill="1"/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/>
    </xf>
    <xf numFmtId="0" fontId="13" fillId="0" borderId="10" xfId="0" applyFont="1" applyFill="1" applyBorder="1" applyAlignment="1">
      <alignment horizontal="left" vertical="center" wrapText="1"/>
    </xf>
    <xf numFmtId="0" fontId="13" fillId="0" borderId="11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3" fillId="2" borderId="10" xfId="2" applyFont="1" applyFill="1" applyBorder="1" applyAlignment="1">
      <alignment horizontal="right" vertical="center"/>
    </xf>
    <xf numFmtId="0" fontId="3" fillId="2" borderId="11" xfId="2" applyFont="1" applyFill="1" applyBorder="1" applyAlignment="1">
      <alignment horizontal="right" vertical="center"/>
    </xf>
    <xf numFmtId="0" fontId="3" fillId="2" borderId="12" xfId="2" applyFont="1" applyFill="1" applyBorder="1" applyAlignment="1">
      <alignment horizontal="right" vertical="center"/>
    </xf>
    <xf numFmtId="0" fontId="3" fillId="2" borderId="10" xfId="2" applyFont="1" applyFill="1" applyBorder="1" applyAlignment="1">
      <alignment horizontal="center" vertical="center"/>
    </xf>
    <xf numFmtId="0" fontId="3" fillId="2" borderId="11" xfId="2" applyFont="1" applyFill="1" applyBorder="1" applyAlignment="1">
      <alignment horizontal="center" vertical="center"/>
    </xf>
    <xf numFmtId="0" fontId="3" fillId="2" borderId="12" xfId="2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left"/>
    </xf>
    <xf numFmtId="0" fontId="3" fillId="0" borderId="11" xfId="0" applyFont="1" applyFill="1" applyBorder="1" applyAlignment="1">
      <alignment horizontal="left"/>
    </xf>
    <xf numFmtId="0" fontId="3" fillId="0" borderId="12" xfId="0" applyFont="1" applyFill="1" applyBorder="1" applyAlignment="1">
      <alignment horizontal="left"/>
    </xf>
    <xf numFmtId="2" fontId="3" fillId="0" borderId="10" xfId="0" applyNumberFormat="1" applyFont="1" applyFill="1" applyBorder="1" applyAlignment="1">
      <alignment horizontal="center" vertical="center"/>
    </xf>
    <xf numFmtId="2" fontId="3" fillId="0" borderId="11" xfId="0" applyNumberFormat="1" applyFont="1" applyFill="1" applyBorder="1" applyAlignment="1">
      <alignment horizontal="center" vertical="center"/>
    </xf>
    <xf numFmtId="2" fontId="3" fillId="0" borderId="12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2" fillId="0" borderId="10" xfId="0" applyFont="1" applyFill="1" applyBorder="1" applyAlignment="1">
      <alignment horizontal="left" wrapText="1"/>
    </xf>
    <xf numFmtId="0" fontId="2" fillId="0" borderId="11" xfId="0" applyFont="1" applyFill="1" applyBorder="1" applyAlignment="1">
      <alignment horizontal="left" wrapText="1"/>
    </xf>
    <xf numFmtId="0" fontId="2" fillId="0" borderId="12" xfId="0" applyFont="1" applyFill="1" applyBorder="1" applyAlignment="1">
      <alignment horizontal="left" wrapText="1"/>
    </xf>
    <xf numFmtId="2" fontId="2" fillId="0" borderId="10" xfId="0" applyNumberFormat="1" applyFont="1" applyFill="1" applyBorder="1" applyAlignment="1">
      <alignment horizontal="center" vertical="center"/>
    </xf>
    <xf numFmtId="2" fontId="2" fillId="0" borderId="11" xfId="0" applyNumberFormat="1" applyFont="1" applyFill="1" applyBorder="1" applyAlignment="1">
      <alignment horizontal="center" vertical="center"/>
    </xf>
    <xf numFmtId="2" fontId="2" fillId="0" borderId="12" xfId="0" applyNumberFormat="1" applyFont="1" applyFill="1" applyBorder="1" applyAlignment="1">
      <alignment horizontal="center" vertical="center"/>
    </xf>
    <xf numFmtId="2" fontId="2" fillId="0" borderId="10" xfId="0" applyNumberFormat="1" applyFont="1" applyFill="1" applyBorder="1" applyAlignment="1">
      <alignment horizontal="center" vertical="center" wrapText="1"/>
    </xf>
    <xf numFmtId="2" fontId="2" fillId="0" borderId="11" xfId="0" applyNumberFormat="1" applyFont="1" applyFill="1" applyBorder="1" applyAlignment="1">
      <alignment horizontal="center" vertical="center" wrapText="1"/>
    </xf>
    <xf numFmtId="2" fontId="2" fillId="0" borderId="12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/>
    </xf>
    <xf numFmtId="0" fontId="2" fillId="0" borderId="11" xfId="0" applyFont="1" applyFill="1" applyBorder="1" applyAlignment="1">
      <alignment horizontal="left"/>
    </xf>
    <xf numFmtId="0" fontId="2" fillId="0" borderId="12" xfId="0" applyFont="1" applyFill="1" applyBorder="1" applyAlignment="1">
      <alignment horizontal="left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wrapText="1"/>
    </xf>
    <xf numFmtId="0" fontId="2" fillId="0" borderId="0" xfId="0" applyFont="1" applyFill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9" fontId="10" fillId="0" borderId="10" xfId="3" applyNumberFormat="1" applyFont="1" applyFill="1" applyBorder="1" applyAlignment="1">
      <alignment horizontal="center" vertical="center" wrapText="1"/>
    </xf>
    <xf numFmtId="9" fontId="10" fillId="0" borderId="11" xfId="3" applyNumberFormat="1" applyFont="1" applyFill="1" applyBorder="1" applyAlignment="1">
      <alignment horizontal="center" vertical="center" wrapText="1"/>
    </xf>
    <xf numFmtId="9" fontId="10" fillId="0" borderId="12" xfId="3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/>
    </xf>
    <xf numFmtId="0" fontId="5" fillId="0" borderId="10" xfId="3" applyFont="1" applyFill="1" applyBorder="1" applyAlignment="1">
      <alignment horizontal="center" vertical="center" wrapText="1"/>
    </xf>
    <xf numFmtId="0" fontId="5" fillId="0" borderId="11" xfId="3" applyFont="1" applyFill="1" applyBorder="1" applyAlignment="1">
      <alignment horizontal="center" vertical="center" wrapText="1"/>
    </xf>
    <xf numFmtId="0" fontId="5" fillId="0" borderId="12" xfId="3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10" fillId="0" borderId="10" xfId="3" applyFont="1" applyFill="1" applyBorder="1" applyAlignment="1">
      <alignment horizontal="center" vertical="center" wrapText="1"/>
    </xf>
    <xf numFmtId="0" fontId="10" fillId="0" borderId="11" xfId="3" applyFont="1" applyFill="1" applyBorder="1" applyAlignment="1">
      <alignment horizontal="center" vertical="center" wrapText="1"/>
    </xf>
    <xf numFmtId="0" fontId="10" fillId="0" borderId="12" xfId="3" applyFont="1" applyFill="1" applyBorder="1" applyAlignment="1">
      <alignment horizontal="center" vertical="center" wrapText="1"/>
    </xf>
    <xf numFmtId="9" fontId="5" fillId="0" borderId="10" xfId="1" applyFont="1" applyFill="1" applyBorder="1" applyAlignment="1">
      <alignment horizontal="center" vertical="center" wrapText="1"/>
    </xf>
    <xf numFmtId="9" fontId="5" fillId="0" borderId="11" xfId="1" applyFont="1" applyFill="1" applyBorder="1" applyAlignment="1">
      <alignment horizontal="center" vertical="center" wrapText="1"/>
    </xf>
    <xf numFmtId="9" fontId="5" fillId="0" borderId="12" xfId="1" applyFont="1" applyFill="1" applyBorder="1" applyAlignment="1">
      <alignment horizontal="center" vertical="center" wrapText="1"/>
    </xf>
    <xf numFmtId="9" fontId="5" fillId="0" borderId="10" xfId="1" applyNumberFormat="1" applyFont="1" applyFill="1" applyBorder="1" applyAlignment="1">
      <alignment horizontal="center" vertical="center" wrapText="1"/>
    </xf>
    <xf numFmtId="9" fontId="5" fillId="0" borderId="11" xfId="1" applyNumberFormat="1" applyFont="1" applyFill="1" applyBorder="1" applyAlignment="1">
      <alignment horizontal="center" vertical="center" wrapText="1"/>
    </xf>
    <xf numFmtId="9" fontId="5" fillId="0" borderId="12" xfId="1" applyNumberFormat="1" applyFont="1" applyFill="1" applyBorder="1" applyAlignment="1">
      <alignment horizontal="center" vertical="center" wrapText="1"/>
    </xf>
    <xf numFmtId="9" fontId="10" fillId="0" borderId="10" xfId="1" applyFont="1" applyFill="1" applyBorder="1" applyAlignment="1">
      <alignment horizontal="center" vertical="center" wrapText="1"/>
    </xf>
    <xf numFmtId="9" fontId="10" fillId="0" borderId="11" xfId="1" applyFont="1" applyFill="1" applyBorder="1" applyAlignment="1">
      <alignment horizontal="center" vertical="center" wrapText="1"/>
    </xf>
    <xf numFmtId="9" fontId="10" fillId="0" borderId="12" xfId="1" applyFont="1" applyFill="1" applyBorder="1" applyAlignment="1">
      <alignment horizontal="center" vertical="center" wrapText="1"/>
    </xf>
    <xf numFmtId="9" fontId="10" fillId="0" borderId="10" xfId="1" applyNumberFormat="1" applyFont="1" applyFill="1" applyBorder="1" applyAlignment="1">
      <alignment horizontal="center" vertical="center" wrapText="1"/>
    </xf>
    <xf numFmtId="9" fontId="10" fillId="0" borderId="11" xfId="1" applyNumberFormat="1" applyFont="1" applyFill="1" applyBorder="1" applyAlignment="1">
      <alignment horizontal="center" vertical="center" wrapText="1"/>
    </xf>
    <xf numFmtId="9" fontId="10" fillId="0" borderId="12" xfId="1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17" xfId="0" applyFont="1" applyFill="1" applyBorder="1" applyAlignment="1">
      <alignment horizontal="left" vertical="center" wrapText="1"/>
    </xf>
    <xf numFmtId="0" fontId="6" fillId="0" borderId="18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20" xfId="0" applyFont="1" applyFill="1" applyBorder="1" applyAlignment="1">
      <alignment horizontal="left" vertical="center" wrapText="1"/>
    </xf>
    <xf numFmtId="167" fontId="5" fillId="0" borderId="10" xfId="1" applyNumberFormat="1" applyFont="1" applyFill="1" applyBorder="1" applyAlignment="1">
      <alignment horizontal="center" vertical="center" wrapText="1"/>
    </xf>
    <xf numFmtId="167" fontId="5" fillId="0" borderId="11" xfId="1" applyNumberFormat="1" applyFont="1" applyFill="1" applyBorder="1" applyAlignment="1">
      <alignment horizontal="center" vertical="center" wrapText="1"/>
    </xf>
    <xf numFmtId="167" fontId="5" fillId="0" borderId="12" xfId="1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top" wrapText="1"/>
    </xf>
    <xf numFmtId="0" fontId="9" fillId="0" borderId="0" xfId="0" applyFont="1" applyFill="1" applyAlignment="1">
      <alignment horizontal="left" vertical="top" wrapText="1"/>
    </xf>
  </cellXfs>
  <cellStyles count="6">
    <cellStyle name="Обычный" xfId="0" builtinId="0"/>
    <cellStyle name="Обычный 2 2" xfId="4"/>
    <cellStyle name="Обычный 3 2" xfId="2"/>
    <cellStyle name="Обычный 4" xfId="3"/>
    <cellStyle name="Обычный 7" xfId="5"/>
    <cellStyle name="Процентный" xfId="1" builtinId="5"/>
  </cellStyles>
  <dxfs count="0"/>
  <tableStyles count="0" defaultTableStyle="TableStyleMedium2" defaultPivotStyle="PivotStyleMedium9"/>
  <colors>
    <mruColors>
      <color rgb="FF0000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87</xdr:row>
      <xdr:rowOff>685799</xdr:rowOff>
    </xdr:from>
    <xdr:to>
      <xdr:col>92</xdr:col>
      <xdr:colOff>3922</xdr:colOff>
      <xdr:row>121</xdr:row>
      <xdr:rowOff>219074</xdr:rowOff>
    </xdr:to>
    <xdr:pic>
      <xdr:nvPicPr>
        <xdr:cNvPr id="2" name="Рисунок 1" descr="https://otvet.imgsmail.ru/download/ac1d46d59261123501c4def5712262bf_i-5213.gif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37509449"/>
          <a:ext cx="10690972" cy="6505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7;&#1080;&#1077;%20&#1087;&#1072;&#1087;&#1082;&#1080;%20&#1043;&#1069;&#1057;/&#1054;&#1055;&#1055;&#1040;&#1080;&#1050;/&#1048;&#1055;%20&#1053;&#1054;&#1042;&#1067;&#1045;/&#1056;&#1077;&#1072;&#1083;&#1080;&#1079;&#1072;&#1094;&#1080;&#1103;%20&#1048;&#1055;_&#1053;&#1069;&#1057;&#1050;&#1054;,%20&#1070;&#1058;&#1069;&#1050;/&#1054;&#1090;&#1095;&#1077;&#1090;&#1099;%20&#1087;&#1086;%20&#1048;&#1055;/2025%20&#1075;&#1086;&#1076;/1%20&#1082;&#1074;.2025/&#1044;&#1046;&#1050;&#1050;&#1080;&#1069;/&#1070;&#1058;&#1069;&#1050;_&#1054;&#1090;&#1095;&#1077;&#1090;%20&#1087;&#1086;%20&#1080;&#1089;&#1087;.%20&#1048;&#1055;%20&#1079;&#1072;%201-25/&#1055;&#1072;&#1089;&#1087;&#1086;&#1088;&#1090;_&#1070;&#1058;&#1069;&#1050;_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_ЮТЭК-ХМАО-01"/>
      <sheetName val="K_ЮТЭК-ХМАО-02"/>
      <sheetName val="K_ЮТЭК-ХМАО-03"/>
      <sheetName val="K_ЮТЭК-ХМАО-04"/>
    </sheetNames>
    <sheetDataSet>
      <sheetData sheetId="0"/>
      <sheetData sheetId="1"/>
      <sheetData sheetId="2">
        <row r="33">
          <cell r="G33" t="str">
            <v xml:space="preserve">Обслуживание ИСУЭЭ 2021 год </v>
          </cell>
          <cell r="H33"/>
          <cell r="I33"/>
          <cell r="J33"/>
          <cell r="K33"/>
          <cell r="L33"/>
          <cell r="M33"/>
          <cell r="N33"/>
          <cell r="O33"/>
          <cell r="P33"/>
          <cell r="Q33"/>
          <cell r="R33"/>
          <cell r="S33"/>
          <cell r="T33"/>
          <cell r="U33"/>
          <cell r="V33"/>
          <cell r="W33"/>
          <cell r="X33"/>
          <cell r="Y33"/>
        </row>
        <row r="48">
          <cell r="AE48">
            <v>4.57737E-2</v>
          </cell>
        </row>
        <row r="49">
          <cell r="AE49">
            <v>4.57737E-2</v>
          </cell>
        </row>
      </sheetData>
      <sheetData sheetId="3">
        <row r="54">
          <cell r="AO54">
            <v>9.8595000000000002E-2</v>
          </cell>
        </row>
        <row r="55">
          <cell r="AO55">
            <v>9.8595000000000002E-2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126"/>
  <sheetViews>
    <sheetView tabSelected="1" topLeftCell="A74" zoomScale="70" zoomScaleNormal="70" workbookViewId="0">
      <selection activeCell="AY35" sqref="AY33:BE35"/>
    </sheetView>
  </sheetViews>
  <sheetFormatPr defaultColWidth="1.7109375" defaultRowHeight="15" x14ac:dyDescent="0.25"/>
  <cols>
    <col min="1" max="1" width="6.42578125" style="12" customWidth="1"/>
    <col min="2" max="4" width="1.7109375" style="13"/>
    <col min="5" max="9" width="1.7109375" style="3"/>
    <col min="10" max="15" width="2.42578125" style="3" customWidth="1"/>
    <col min="16" max="35" width="1.7109375" style="3"/>
    <col min="36" max="36" width="1.7109375" style="3" customWidth="1"/>
    <col min="37" max="56" width="1.7109375" style="3"/>
    <col min="57" max="57" width="1.7109375" style="3" customWidth="1"/>
    <col min="58" max="79" width="1.7109375" style="3"/>
    <col min="80" max="80" width="1.85546875" style="3" customWidth="1"/>
    <col min="81" max="82" width="1.7109375" style="3"/>
    <col min="83" max="83" width="1.5703125" style="3" customWidth="1"/>
    <col min="84" max="100" width="1.7109375" style="3"/>
    <col min="101" max="101" width="2" style="3" bestFit="1" customWidth="1"/>
    <col min="102" max="123" width="1.7109375" style="3"/>
    <col min="124" max="124" width="10.42578125" style="3" bestFit="1" customWidth="1"/>
    <col min="125" max="16384" width="1.7109375" style="3"/>
  </cols>
  <sheetData>
    <row r="1" spans="1:58" s="4" customFormat="1" ht="20.25" x14ac:dyDescent="0.3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</row>
    <row r="3" spans="1:58" s="8" customFormat="1" ht="15.75" x14ac:dyDescent="0.25">
      <c r="A3" s="5" t="s">
        <v>1</v>
      </c>
      <c r="B3" s="6" t="s">
        <v>2</v>
      </c>
      <c r="C3" s="6"/>
      <c r="D3" s="7"/>
    </row>
    <row r="4" spans="1:58" ht="147.75" customHeight="1" x14ac:dyDescent="0.25">
      <c r="A4" s="9" t="s">
        <v>3</v>
      </c>
      <c r="B4" s="39" t="s">
        <v>4</v>
      </c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 t="s">
        <v>158</v>
      </c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  <c r="BA4" s="39"/>
      <c r="BB4" s="39"/>
      <c r="BC4" s="39"/>
      <c r="BD4" s="39"/>
      <c r="BE4" s="39"/>
      <c r="BF4" s="39"/>
    </row>
    <row r="5" spans="1:58" ht="21.75" customHeight="1" x14ac:dyDescent="0.25">
      <c r="A5" s="9" t="s">
        <v>5</v>
      </c>
      <c r="B5" s="40" t="s">
        <v>6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39" t="s">
        <v>105</v>
      </c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</row>
    <row r="6" spans="1:58" ht="30" customHeight="1" x14ac:dyDescent="0.25">
      <c r="A6" s="9" t="s">
        <v>7</v>
      </c>
      <c r="B6" s="36" t="s">
        <v>9</v>
      </c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7" t="s">
        <v>106</v>
      </c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</row>
    <row r="7" spans="1:58" ht="32.25" customHeight="1" x14ac:dyDescent="0.25">
      <c r="A7" s="9" t="s">
        <v>8</v>
      </c>
      <c r="B7" s="36" t="s">
        <v>11</v>
      </c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7" t="str">
        <f>Z6</f>
        <v>г. Радужный, п.г.т.Новоаганск, село Варъёган, Ханты-Мансийский автономный округ-Югра</v>
      </c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</row>
    <row r="8" spans="1:58" ht="109.5" customHeight="1" x14ac:dyDescent="0.25">
      <c r="A8" s="9" t="s">
        <v>10</v>
      </c>
      <c r="B8" s="36" t="s">
        <v>100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7" t="s">
        <v>160</v>
      </c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</row>
    <row r="10" spans="1:58" s="8" customFormat="1" ht="15.75" x14ac:dyDescent="0.25">
      <c r="A10" s="5" t="s">
        <v>12</v>
      </c>
      <c r="B10" s="10" t="s">
        <v>13</v>
      </c>
      <c r="C10" s="10"/>
      <c r="D10" s="7"/>
    </row>
    <row r="11" spans="1:58" ht="246" customHeight="1" x14ac:dyDescent="0.25">
      <c r="A11" s="11" t="s">
        <v>14</v>
      </c>
      <c r="B11" s="36" t="s">
        <v>15</v>
      </c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 t="s">
        <v>107</v>
      </c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36"/>
      <c r="BE11" s="36"/>
      <c r="BF11" s="36"/>
    </row>
    <row r="12" spans="1:58" ht="165" customHeight="1" x14ac:dyDescent="0.25">
      <c r="A12" s="11" t="s">
        <v>16</v>
      </c>
      <c r="B12" s="36" t="s">
        <v>17</v>
      </c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 t="s">
        <v>108</v>
      </c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36"/>
      <c r="BD12" s="36"/>
      <c r="BE12" s="36"/>
      <c r="BF12" s="36"/>
    </row>
    <row r="13" spans="1:58" ht="15" customHeight="1" x14ac:dyDescent="0.25">
      <c r="A13" s="11" t="s">
        <v>18</v>
      </c>
      <c r="B13" s="36" t="s">
        <v>19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7" t="s">
        <v>109</v>
      </c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7"/>
      <c r="BB13" s="37"/>
      <c r="BC13" s="37"/>
      <c r="BD13" s="37"/>
      <c r="BE13" s="37"/>
      <c r="BF13" s="37"/>
    </row>
    <row r="14" spans="1:58" ht="15" customHeight="1" x14ac:dyDescent="0.25">
      <c r="A14" s="11" t="s">
        <v>20</v>
      </c>
      <c r="B14" s="36" t="s">
        <v>21</v>
      </c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7" t="s">
        <v>110</v>
      </c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</row>
    <row r="15" spans="1:58" ht="15" customHeight="1" x14ac:dyDescent="0.25">
      <c r="A15" s="11" t="s">
        <v>22</v>
      </c>
      <c r="B15" s="36" t="s">
        <v>23</v>
      </c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7" t="s">
        <v>159</v>
      </c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</row>
    <row r="17" spans="1:99" x14ac:dyDescent="0.25">
      <c r="A17" s="12" t="s">
        <v>24</v>
      </c>
      <c r="B17" s="13" t="s">
        <v>25</v>
      </c>
    </row>
    <row r="19" spans="1:99" ht="15" customHeight="1" x14ac:dyDescent="0.25">
      <c r="B19" s="41" t="s">
        <v>26</v>
      </c>
      <c r="C19" s="41"/>
      <c r="D19" s="41"/>
      <c r="E19" s="41"/>
      <c r="F19" s="41"/>
      <c r="G19" s="41" t="s">
        <v>27</v>
      </c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2" t="s">
        <v>28</v>
      </c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3" t="s">
        <v>29</v>
      </c>
      <c r="AS19" s="44"/>
      <c r="AT19" s="44"/>
      <c r="AU19" s="44"/>
      <c r="AV19" s="44"/>
      <c r="AW19" s="44"/>
      <c r="AX19" s="44"/>
      <c r="AY19" s="44"/>
      <c r="AZ19" s="44"/>
      <c r="BA19" s="44"/>
      <c r="BB19" s="44"/>
      <c r="BC19" s="44"/>
      <c r="BD19" s="44"/>
      <c r="BE19" s="45"/>
      <c r="BF19" s="43" t="s">
        <v>30</v>
      </c>
      <c r="BG19" s="44"/>
      <c r="BH19" s="44"/>
      <c r="BI19" s="44"/>
      <c r="BJ19" s="44"/>
      <c r="BK19" s="44"/>
      <c r="BL19" s="45"/>
      <c r="BM19" s="42" t="s">
        <v>102</v>
      </c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</row>
    <row r="20" spans="1:99" ht="15" customHeight="1" x14ac:dyDescent="0.25"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6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8"/>
      <c r="BF20" s="46"/>
      <c r="BG20" s="47"/>
      <c r="BH20" s="47"/>
      <c r="BI20" s="47"/>
      <c r="BJ20" s="47"/>
      <c r="BK20" s="47"/>
      <c r="BL20" s="48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/>
      <c r="CR20" s="42"/>
      <c r="CS20" s="42"/>
      <c r="CT20" s="42"/>
      <c r="CU20" s="42"/>
    </row>
    <row r="21" spans="1:99" ht="15" customHeight="1" x14ac:dyDescent="0.25"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9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1"/>
      <c r="BF21" s="46"/>
      <c r="BG21" s="47"/>
      <c r="BH21" s="47"/>
      <c r="BI21" s="47"/>
      <c r="BJ21" s="47"/>
      <c r="BK21" s="47"/>
      <c r="BL21" s="48"/>
      <c r="BM21" s="42"/>
      <c r="BN21" s="42"/>
      <c r="BO21" s="42"/>
      <c r="BP21" s="42"/>
      <c r="BQ21" s="42"/>
      <c r="BR21" s="42"/>
      <c r="BS21" s="42"/>
      <c r="BT21" s="42"/>
      <c r="BU21" s="42"/>
      <c r="BV21" s="42"/>
      <c r="BW21" s="42"/>
      <c r="BX21" s="42"/>
      <c r="BY21" s="42"/>
      <c r="BZ21" s="42"/>
      <c r="CA21" s="42"/>
      <c r="CB21" s="42"/>
      <c r="CC21" s="42"/>
      <c r="CD21" s="42"/>
      <c r="CE21" s="42"/>
      <c r="CF21" s="42"/>
      <c r="CG21" s="42"/>
      <c r="CH21" s="42"/>
      <c r="CI21" s="42"/>
      <c r="CJ21" s="42"/>
      <c r="CK21" s="42"/>
      <c r="CL21" s="42"/>
      <c r="CM21" s="42"/>
      <c r="CN21" s="42"/>
      <c r="CO21" s="42"/>
      <c r="CP21" s="42"/>
      <c r="CQ21" s="42"/>
      <c r="CR21" s="42"/>
      <c r="CS21" s="42"/>
      <c r="CT21" s="42"/>
      <c r="CU21" s="42"/>
    </row>
    <row r="22" spans="1:99" ht="15" customHeight="1" x14ac:dyDescent="0.25"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2" t="s">
        <v>31</v>
      </c>
      <c r="AE22" s="42"/>
      <c r="AF22" s="42"/>
      <c r="AG22" s="42"/>
      <c r="AH22" s="42"/>
      <c r="AI22" s="42"/>
      <c r="AJ22" s="42"/>
      <c r="AK22" s="42" t="s">
        <v>32</v>
      </c>
      <c r="AL22" s="42"/>
      <c r="AM22" s="42"/>
      <c r="AN22" s="42"/>
      <c r="AO22" s="42"/>
      <c r="AP22" s="42"/>
      <c r="AQ22" s="42"/>
      <c r="AR22" s="52" t="s">
        <v>55</v>
      </c>
      <c r="AS22" s="53"/>
      <c r="AT22" s="53"/>
      <c r="AU22" s="53"/>
      <c r="AV22" s="53"/>
      <c r="AW22" s="53"/>
      <c r="AX22" s="54"/>
      <c r="AY22" s="52" t="s">
        <v>56</v>
      </c>
      <c r="AZ22" s="53"/>
      <c r="BA22" s="53"/>
      <c r="BB22" s="53"/>
      <c r="BC22" s="53"/>
      <c r="BD22" s="53"/>
      <c r="BE22" s="54"/>
      <c r="BF22" s="49"/>
      <c r="BG22" s="50"/>
      <c r="BH22" s="50"/>
      <c r="BI22" s="50"/>
      <c r="BJ22" s="50"/>
      <c r="BK22" s="50"/>
      <c r="BL22" s="51"/>
      <c r="BM22" s="42"/>
      <c r="BN22" s="42"/>
      <c r="BO22" s="42"/>
      <c r="BP22" s="42"/>
      <c r="BQ22" s="42"/>
      <c r="BR22" s="42"/>
      <c r="BS22" s="42"/>
      <c r="BT22" s="42"/>
      <c r="BU22" s="42"/>
      <c r="BV22" s="42"/>
      <c r="BW22" s="42"/>
      <c r="BX22" s="42"/>
      <c r="BY22" s="42"/>
      <c r="BZ22" s="42"/>
      <c r="CA22" s="42"/>
      <c r="CB22" s="42"/>
      <c r="CC22" s="42"/>
      <c r="CD22" s="42"/>
      <c r="CE22" s="42"/>
      <c r="CF22" s="42"/>
      <c r="CG22" s="42"/>
      <c r="CH22" s="42"/>
      <c r="CI22" s="42"/>
      <c r="CJ22" s="42"/>
      <c r="CK22" s="42"/>
      <c r="CL22" s="42"/>
      <c r="CM22" s="42"/>
      <c r="CN22" s="42"/>
      <c r="CO22" s="42"/>
      <c r="CP22" s="42"/>
      <c r="CQ22" s="42"/>
      <c r="CR22" s="42"/>
      <c r="CS22" s="42"/>
      <c r="CT22" s="42"/>
      <c r="CU22" s="42"/>
    </row>
    <row r="23" spans="1:99" s="14" customFormat="1" ht="33" customHeight="1" x14ac:dyDescent="0.25">
      <c r="A23" s="5"/>
      <c r="B23" s="55">
        <v>1</v>
      </c>
      <c r="C23" s="55"/>
      <c r="D23" s="55"/>
      <c r="E23" s="55"/>
      <c r="F23" s="55"/>
      <c r="G23" s="56" t="s">
        <v>111</v>
      </c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57"/>
      <c r="Z23" s="57"/>
      <c r="AA23" s="57"/>
      <c r="AB23" s="57"/>
      <c r="AC23" s="58"/>
      <c r="AD23" s="59">
        <v>2022</v>
      </c>
      <c r="AE23" s="59"/>
      <c r="AF23" s="59"/>
      <c r="AG23" s="59"/>
      <c r="AH23" s="59"/>
      <c r="AI23" s="59"/>
      <c r="AJ23" s="59"/>
      <c r="AK23" s="59">
        <v>2025</v>
      </c>
      <c r="AL23" s="59"/>
      <c r="AM23" s="59"/>
      <c r="AN23" s="59"/>
      <c r="AO23" s="59"/>
      <c r="AP23" s="59"/>
      <c r="AQ23" s="59"/>
      <c r="AR23" s="60">
        <v>5</v>
      </c>
      <c r="AS23" s="61"/>
      <c r="AT23" s="61"/>
      <c r="AU23" s="61"/>
      <c r="AV23" s="61"/>
      <c r="AW23" s="61"/>
      <c r="AX23" s="62"/>
      <c r="AY23" s="60">
        <v>4</v>
      </c>
      <c r="AZ23" s="61"/>
      <c r="BA23" s="61"/>
      <c r="BB23" s="61"/>
      <c r="BC23" s="61"/>
      <c r="BD23" s="61"/>
      <c r="BE23" s="62"/>
      <c r="BF23" s="63"/>
      <c r="BG23" s="64"/>
      <c r="BH23" s="64"/>
      <c r="BI23" s="64"/>
      <c r="BJ23" s="64"/>
      <c r="BK23" s="64"/>
      <c r="BL23" s="65"/>
      <c r="BM23" s="66" t="s">
        <v>163</v>
      </c>
      <c r="BN23" s="67"/>
      <c r="BO23" s="67"/>
      <c r="BP23" s="67"/>
      <c r="BQ23" s="67"/>
      <c r="BR23" s="67"/>
      <c r="BS23" s="67"/>
      <c r="BT23" s="67"/>
      <c r="BU23" s="67"/>
      <c r="BV23" s="67"/>
      <c r="BW23" s="67"/>
      <c r="BX23" s="67"/>
      <c r="BY23" s="67"/>
      <c r="BZ23" s="67"/>
      <c r="CA23" s="67"/>
      <c r="CB23" s="67"/>
      <c r="CC23" s="67"/>
      <c r="CD23" s="67"/>
      <c r="CE23" s="67"/>
      <c r="CF23" s="67"/>
      <c r="CG23" s="67"/>
      <c r="CH23" s="67"/>
      <c r="CI23" s="67"/>
      <c r="CJ23" s="67"/>
      <c r="CK23" s="67"/>
      <c r="CL23" s="67"/>
      <c r="CM23" s="67"/>
      <c r="CN23" s="67"/>
      <c r="CO23" s="67"/>
      <c r="CP23" s="67"/>
      <c r="CQ23" s="67"/>
      <c r="CR23" s="67"/>
      <c r="CS23" s="67"/>
      <c r="CT23" s="67"/>
      <c r="CU23" s="68"/>
    </row>
    <row r="24" spans="1:99" ht="15" customHeight="1" x14ac:dyDescent="0.25">
      <c r="B24" s="75"/>
      <c r="C24" s="75"/>
      <c r="D24" s="75"/>
      <c r="E24" s="75"/>
      <c r="F24" s="75"/>
      <c r="G24" s="76" t="s">
        <v>93</v>
      </c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  <c r="AC24" s="78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52"/>
      <c r="AS24" s="53"/>
      <c r="AT24" s="53"/>
      <c r="AU24" s="53"/>
      <c r="AV24" s="53"/>
      <c r="AW24" s="53"/>
      <c r="AX24" s="54"/>
      <c r="AY24" s="52"/>
      <c r="AZ24" s="53"/>
      <c r="BA24" s="53"/>
      <c r="BB24" s="53"/>
      <c r="BC24" s="53"/>
      <c r="BD24" s="53"/>
      <c r="BE24" s="54"/>
      <c r="BF24" s="79"/>
      <c r="BG24" s="80"/>
      <c r="BH24" s="80"/>
      <c r="BI24" s="80"/>
      <c r="BJ24" s="80"/>
      <c r="BK24" s="80"/>
      <c r="BL24" s="81"/>
      <c r="BM24" s="69"/>
      <c r="BN24" s="70"/>
      <c r="BO24" s="70"/>
      <c r="BP24" s="70"/>
      <c r="BQ24" s="70"/>
      <c r="BR24" s="70"/>
      <c r="BS24" s="70"/>
      <c r="BT24" s="70"/>
      <c r="BU24" s="70"/>
      <c r="BV24" s="70"/>
      <c r="BW24" s="70"/>
      <c r="BX24" s="70"/>
      <c r="BY24" s="70"/>
      <c r="BZ24" s="70"/>
      <c r="CA24" s="70"/>
      <c r="CB24" s="70"/>
      <c r="CC24" s="70"/>
      <c r="CD24" s="70"/>
      <c r="CE24" s="70"/>
      <c r="CF24" s="70"/>
      <c r="CG24" s="70"/>
      <c r="CH24" s="70"/>
      <c r="CI24" s="70"/>
      <c r="CJ24" s="70"/>
      <c r="CK24" s="70"/>
      <c r="CL24" s="70"/>
      <c r="CM24" s="70"/>
      <c r="CN24" s="70"/>
      <c r="CO24" s="70"/>
      <c r="CP24" s="70"/>
      <c r="CQ24" s="70"/>
      <c r="CR24" s="70"/>
      <c r="CS24" s="70"/>
      <c r="CT24" s="70"/>
      <c r="CU24" s="71"/>
    </row>
    <row r="25" spans="1:99" s="16" customFormat="1" ht="33" customHeight="1" x14ac:dyDescent="0.25">
      <c r="A25" s="15"/>
      <c r="B25" s="82"/>
      <c r="C25" s="82"/>
      <c r="D25" s="82"/>
      <c r="E25" s="82"/>
      <c r="F25" s="82"/>
      <c r="G25" s="83" t="s">
        <v>112</v>
      </c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5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52">
        <v>1</v>
      </c>
      <c r="AS25" s="53"/>
      <c r="AT25" s="53"/>
      <c r="AU25" s="53"/>
      <c r="AV25" s="53"/>
      <c r="AW25" s="53"/>
      <c r="AX25" s="54"/>
      <c r="AY25" s="87">
        <v>1</v>
      </c>
      <c r="AZ25" s="88"/>
      <c r="BA25" s="88"/>
      <c r="BB25" s="88"/>
      <c r="BC25" s="88"/>
      <c r="BD25" s="88"/>
      <c r="BE25" s="89"/>
      <c r="BF25" s="79" t="s">
        <v>113</v>
      </c>
      <c r="BG25" s="80"/>
      <c r="BH25" s="80"/>
      <c r="BI25" s="80"/>
      <c r="BJ25" s="80"/>
      <c r="BK25" s="80"/>
      <c r="BL25" s="81"/>
      <c r="BM25" s="69"/>
      <c r="BN25" s="70"/>
      <c r="BO25" s="70"/>
      <c r="BP25" s="70"/>
      <c r="BQ25" s="70"/>
      <c r="BR25" s="70"/>
      <c r="BS25" s="70"/>
      <c r="BT25" s="70"/>
      <c r="BU25" s="70"/>
      <c r="BV25" s="70"/>
      <c r="BW25" s="70"/>
      <c r="BX25" s="70"/>
      <c r="BY25" s="70"/>
      <c r="BZ25" s="70"/>
      <c r="CA25" s="70"/>
      <c r="CB25" s="70"/>
      <c r="CC25" s="70"/>
      <c r="CD25" s="70"/>
      <c r="CE25" s="70"/>
      <c r="CF25" s="70"/>
      <c r="CG25" s="70"/>
      <c r="CH25" s="70"/>
      <c r="CI25" s="70"/>
      <c r="CJ25" s="70"/>
      <c r="CK25" s="70"/>
      <c r="CL25" s="70"/>
      <c r="CM25" s="70"/>
      <c r="CN25" s="70"/>
      <c r="CO25" s="70"/>
      <c r="CP25" s="70"/>
      <c r="CQ25" s="70"/>
      <c r="CR25" s="70"/>
      <c r="CS25" s="70"/>
      <c r="CT25" s="70"/>
      <c r="CU25" s="71"/>
    </row>
    <row r="26" spans="1:99" s="16" customFormat="1" ht="33" customHeight="1" x14ac:dyDescent="0.25">
      <c r="A26" s="15"/>
      <c r="B26" s="82"/>
      <c r="C26" s="82"/>
      <c r="D26" s="82"/>
      <c r="E26" s="82"/>
      <c r="F26" s="82"/>
      <c r="G26" s="83" t="s">
        <v>114</v>
      </c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84"/>
      <c r="W26" s="84"/>
      <c r="X26" s="84"/>
      <c r="Y26" s="84"/>
      <c r="Z26" s="84"/>
      <c r="AA26" s="84"/>
      <c r="AB26" s="84"/>
      <c r="AC26" s="85"/>
      <c r="AD26" s="86"/>
      <c r="AE26" s="86"/>
      <c r="AF26" s="86"/>
      <c r="AG26" s="86"/>
      <c r="AH26" s="86"/>
      <c r="AI26" s="86"/>
      <c r="AJ26" s="86"/>
      <c r="AK26" s="86"/>
      <c r="AL26" s="86"/>
      <c r="AM26" s="86"/>
      <c r="AN26" s="86"/>
      <c r="AO26" s="86"/>
      <c r="AP26" s="86"/>
      <c r="AQ26" s="86"/>
      <c r="AR26" s="52">
        <v>1</v>
      </c>
      <c r="AS26" s="53"/>
      <c r="AT26" s="53"/>
      <c r="AU26" s="53"/>
      <c r="AV26" s="53"/>
      <c r="AW26" s="53"/>
      <c r="AX26" s="54"/>
      <c r="AY26" s="87">
        <v>1</v>
      </c>
      <c r="AZ26" s="88"/>
      <c r="BA26" s="88"/>
      <c r="BB26" s="88"/>
      <c r="BC26" s="88"/>
      <c r="BD26" s="88"/>
      <c r="BE26" s="89"/>
      <c r="BF26" s="52" t="s">
        <v>101</v>
      </c>
      <c r="BG26" s="53"/>
      <c r="BH26" s="53"/>
      <c r="BI26" s="53"/>
      <c r="BJ26" s="53"/>
      <c r="BK26" s="53"/>
      <c r="BL26" s="54"/>
      <c r="BM26" s="69"/>
      <c r="BN26" s="70"/>
      <c r="BO26" s="70"/>
      <c r="BP26" s="70"/>
      <c r="BQ26" s="70"/>
      <c r="BR26" s="70"/>
      <c r="BS26" s="70"/>
      <c r="BT26" s="70"/>
      <c r="BU26" s="70"/>
      <c r="BV26" s="70"/>
      <c r="BW26" s="70"/>
      <c r="BX26" s="70"/>
      <c r="BY26" s="70"/>
      <c r="BZ26" s="70"/>
      <c r="CA26" s="70"/>
      <c r="CB26" s="70"/>
      <c r="CC26" s="70"/>
      <c r="CD26" s="70"/>
      <c r="CE26" s="70"/>
      <c r="CF26" s="70"/>
      <c r="CG26" s="70"/>
      <c r="CH26" s="70"/>
      <c r="CI26" s="70"/>
      <c r="CJ26" s="70"/>
      <c r="CK26" s="70"/>
      <c r="CL26" s="70"/>
      <c r="CM26" s="70"/>
      <c r="CN26" s="70"/>
      <c r="CO26" s="70"/>
      <c r="CP26" s="70"/>
      <c r="CQ26" s="70"/>
      <c r="CR26" s="70"/>
      <c r="CS26" s="70"/>
      <c r="CT26" s="70"/>
      <c r="CU26" s="71"/>
    </row>
    <row r="27" spans="1:99" s="16" customFormat="1" ht="33" customHeight="1" x14ac:dyDescent="0.25">
      <c r="A27" s="15"/>
      <c r="B27" s="82"/>
      <c r="C27" s="82"/>
      <c r="D27" s="82"/>
      <c r="E27" s="82"/>
      <c r="F27" s="82"/>
      <c r="G27" s="83" t="s">
        <v>115</v>
      </c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4"/>
      <c r="V27" s="84"/>
      <c r="W27" s="84"/>
      <c r="X27" s="84"/>
      <c r="Y27" s="84"/>
      <c r="Z27" s="84"/>
      <c r="AA27" s="84"/>
      <c r="AB27" s="84"/>
      <c r="AC27" s="85"/>
      <c r="AD27" s="86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O27" s="86"/>
      <c r="AP27" s="86"/>
      <c r="AQ27" s="86"/>
      <c r="AR27" s="52">
        <v>1</v>
      </c>
      <c r="AS27" s="53"/>
      <c r="AT27" s="53"/>
      <c r="AU27" s="53"/>
      <c r="AV27" s="53"/>
      <c r="AW27" s="53"/>
      <c r="AX27" s="54"/>
      <c r="AY27" s="87">
        <v>1</v>
      </c>
      <c r="AZ27" s="88"/>
      <c r="BA27" s="88"/>
      <c r="BB27" s="88"/>
      <c r="BC27" s="88"/>
      <c r="BD27" s="88"/>
      <c r="BE27" s="89"/>
      <c r="BF27" s="52" t="s">
        <v>101</v>
      </c>
      <c r="BG27" s="53"/>
      <c r="BH27" s="53"/>
      <c r="BI27" s="53"/>
      <c r="BJ27" s="53"/>
      <c r="BK27" s="53"/>
      <c r="BL27" s="54"/>
      <c r="BM27" s="69"/>
      <c r="BN27" s="70"/>
      <c r="BO27" s="70"/>
      <c r="BP27" s="70"/>
      <c r="BQ27" s="70"/>
      <c r="BR27" s="70"/>
      <c r="BS27" s="70"/>
      <c r="BT27" s="70"/>
      <c r="BU27" s="70"/>
      <c r="BV27" s="70"/>
      <c r="BW27" s="70"/>
      <c r="BX27" s="70"/>
      <c r="BY27" s="70"/>
      <c r="BZ27" s="70"/>
      <c r="CA27" s="70"/>
      <c r="CB27" s="70"/>
      <c r="CC27" s="70"/>
      <c r="CD27" s="70"/>
      <c r="CE27" s="70"/>
      <c r="CF27" s="70"/>
      <c r="CG27" s="70"/>
      <c r="CH27" s="70"/>
      <c r="CI27" s="70"/>
      <c r="CJ27" s="70"/>
      <c r="CK27" s="70"/>
      <c r="CL27" s="70"/>
      <c r="CM27" s="70"/>
      <c r="CN27" s="70"/>
      <c r="CO27" s="70"/>
      <c r="CP27" s="70"/>
      <c r="CQ27" s="70"/>
      <c r="CR27" s="70"/>
      <c r="CS27" s="70"/>
      <c r="CT27" s="70"/>
      <c r="CU27" s="71"/>
    </row>
    <row r="28" spans="1:99" s="16" customFormat="1" ht="33" customHeight="1" x14ac:dyDescent="0.25">
      <c r="A28" s="15"/>
      <c r="B28" s="82"/>
      <c r="C28" s="82"/>
      <c r="D28" s="82"/>
      <c r="E28" s="82"/>
      <c r="F28" s="82"/>
      <c r="G28" s="83" t="s">
        <v>116</v>
      </c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5"/>
      <c r="AD28" s="86"/>
      <c r="AE28" s="86"/>
      <c r="AF28" s="86"/>
      <c r="AG28" s="86"/>
      <c r="AH28" s="86"/>
      <c r="AI28" s="86"/>
      <c r="AJ28" s="86"/>
      <c r="AK28" s="86"/>
      <c r="AL28" s="86"/>
      <c r="AM28" s="86"/>
      <c r="AN28" s="86"/>
      <c r="AO28" s="86"/>
      <c r="AP28" s="86"/>
      <c r="AQ28" s="86"/>
      <c r="AR28" s="52">
        <v>1</v>
      </c>
      <c r="AS28" s="53"/>
      <c r="AT28" s="53"/>
      <c r="AU28" s="53"/>
      <c r="AV28" s="53"/>
      <c r="AW28" s="53"/>
      <c r="AX28" s="54"/>
      <c r="AY28" s="87">
        <v>1</v>
      </c>
      <c r="AZ28" s="88"/>
      <c r="BA28" s="88"/>
      <c r="BB28" s="88"/>
      <c r="BC28" s="88"/>
      <c r="BD28" s="88"/>
      <c r="BE28" s="89"/>
      <c r="BF28" s="52" t="s">
        <v>101</v>
      </c>
      <c r="BG28" s="53"/>
      <c r="BH28" s="53"/>
      <c r="BI28" s="53"/>
      <c r="BJ28" s="53"/>
      <c r="BK28" s="53"/>
      <c r="BL28" s="54"/>
      <c r="BM28" s="69"/>
      <c r="BN28" s="70"/>
      <c r="BO28" s="70"/>
      <c r="BP28" s="70"/>
      <c r="BQ28" s="70"/>
      <c r="BR28" s="70"/>
      <c r="BS28" s="70"/>
      <c r="BT28" s="70"/>
      <c r="BU28" s="70"/>
      <c r="BV28" s="70"/>
      <c r="BW28" s="70"/>
      <c r="BX28" s="70"/>
      <c r="BY28" s="70"/>
      <c r="BZ28" s="70"/>
      <c r="CA28" s="70"/>
      <c r="CB28" s="70"/>
      <c r="CC28" s="70"/>
      <c r="CD28" s="70"/>
      <c r="CE28" s="70"/>
      <c r="CF28" s="70"/>
      <c r="CG28" s="70"/>
      <c r="CH28" s="70"/>
      <c r="CI28" s="70"/>
      <c r="CJ28" s="70"/>
      <c r="CK28" s="70"/>
      <c r="CL28" s="70"/>
      <c r="CM28" s="70"/>
      <c r="CN28" s="70"/>
      <c r="CO28" s="70"/>
      <c r="CP28" s="70"/>
      <c r="CQ28" s="70"/>
      <c r="CR28" s="70"/>
      <c r="CS28" s="70"/>
      <c r="CT28" s="70"/>
      <c r="CU28" s="71"/>
    </row>
    <row r="29" spans="1:99" s="16" customFormat="1" ht="33" customHeight="1" x14ac:dyDescent="0.25">
      <c r="A29" s="15"/>
      <c r="B29" s="82"/>
      <c r="C29" s="82"/>
      <c r="D29" s="82"/>
      <c r="E29" s="82"/>
      <c r="F29" s="82"/>
      <c r="G29" s="83" t="s">
        <v>117</v>
      </c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5"/>
      <c r="AD29" s="86"/>
      <c r="AE29" s="86"/>
      <c r="AF29" s="86"/>
      <c r="AG29" s="86"/>
      <c r="AH29" s="86"/>
      <c r="AI29" s="86"/>
      <c r="AJ29" s="86"/>
      <c r="AK29" s="86"/>
      <c r="AL29" s="86"/>
      <c r="AM29" s="86"/>
      <c r="AN29" s="86"/>
      <c r="AO29" s="86"/>
      <c r="AP29" s="86"/>
      <c r="AQ29" s="86"/>
      <c r="AR29" s="52">
        <v>1</v>
      </c>
      <c r="AS29" s="53"/>
      <c r="AT29" s="53"/>
      <c r="AU29" s="53"/>
      <c r="AV29" s="53"/>
      <c r="AW29" s="53"/>
      <c r="AX29" s="54"/>
      <c r="AY29" s="52"/>
      <c r="AZ29" s="53"/>
      <c r="BA29" s="53"/>
      <c r="BB29" s="53"/>
      <c r="BC29" s="53"/>
      <c r="BD29" s="53"/>
      <c r="BE29" s="54"/>
      <c r="BF29" s="52" t="s">
        <v>101</v>
      </c>
      <c r="BG29" s="53"/>
      <c r="BH29" s="53"/>
      <c r="BI29" s="53"/>
      <c r="BJ29" s="53"/>
      <c r="BK29" s="53"/>
      <c r="BL29" s="54"/>
      <c r="BM29" s="72"/>
      <c r="BN29" s="73"/>
      <c r="BO29" s="73"/>
      <c r="BP29" s="73"/>
      <c r="BQ29" s="73"/>
      <c r="BR29" s="73"/>
      <c r="BS29" s="73"/>
      <c r="BT29" s="73"/>
      <c r="BU29" s="73"/>
      <c r="BV29" s="73"/>
      <c r="BW29" s="73"/>
      <c r="BX29" s="73"/>
      <c r="BY29" s="73"/>
      <c r="BZ29" s="73"/>
      <c r="CA29" s="73"/>
      <c r="CB29" s="73"/>
      <c r="CC29" s="73"/>
      <c r="CD29" s="73"/>
      <c r="CE29" s="73"/>
      <c r="CF29" s="73"/>
      <c r="CG29" s="73"/>
      <c r="CH29" s="73"/>
      <c r="CI29" s="73"/>
      <c r="CJ29" s="73"/>
      <c r="CK29" s="73"/>
      <c r="CL29" s="73"/>
      <c r="CM29" s="73"/>
      <c r="CN29" s="73"/>
      <c r="CO29" s="73"/>
      <c r="CP29" s="73"/>
      <c r="CQ29" s="73"/>
      <c r="CR29" s="73"/>
      <c r="CS29" s="73"/>
      <c r="CT29" s="73"/>
      <c r="CU29" s="74"/>
    </row>
    <row r="30" spans="1:99" s="14" customFormat="1" ht="244.5" customHeight="1" x14ac:dyDescent="0.25">
      <c r="A30" s="5"/>
      <c r="B30" s="55">
        <v>2</v>
      </c>
      <c r="C30" s="55"/>
      <c r="D30" s="55"/>
      <c r="E30" s="55"/>
      <c r="F30" s="55"/>
      <c r="G30" s="56" t="s">
        <v>118</v>
      </c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8"/>
      <c r="AD30" s="59">
        <v>2021</v>
      </c>
      <c r="AE30" s="59"/>
      <c r="AF30" s="59"/>
      <c r="AG30" s="59"/>
      <c r="AH30" s="59"/>
      <c r="AI30" s="59"/>
      <c r="AJ30" s="59"/>
      <c r="AK30" s="59">
        <v>2022</v>
      </c>
      <c r="AL30" s="59"/>
      <c r="AM30" s="59"/>
      <c r="AN30" s="59"/>
      <c r="AO30" s="59"/>
      <c r="AP30" s="59"/>
      <c r="AQ30" s="59"/>
      <c r="AR30" s="60">
        <v>1</v>
      </c>
      <c r="AS30" s="61"/>
      <c r="AT30" s="61"/>
      <c r="AU30" s="61"/>
      <c r="AV30" s="61"/>
      <c r="AW30" s="61"/>
      <c r="AX30" s="62"/>
      <c r="AY30" s="60">
        <v>1</v>
      </c>
      <c r="AZ30" s="61"/>
      <c r="BA30" s="61"/>
      <c r="BB30" s="61"/>
      <c r="BC30" s="61"/>
      <c r="BD30" s="61"/>
      <c r="BE30" s="62"/>
      <c r="BF30" s="60" t="s">
        <v>58</v>
      </c>
      <c r="BG30" s="61"/>
      <c r="BH30" s="61"/>
      <c r="BI30" s="61"/>
      <c r="BJ30" s="61"/>
      <c r="BK30" s="61"/>
      <c r="BL30" s="62"/>
      <c r="BM30" s="36" t="s">
        <v>164</v>
      </c>
      <c r="BN30" s="36"/>
      <c r="BO30" s="36"/>
      <c r="BP30" s="36"/>
      <c r="BQ30" s="36"/>
      <c r="BR30" s="36"/>
      <c r="BS30" s="36"/>
      <c r="BT30" s="36"/>
      <c r="BU30" s="36"/>
      <c r="BV30" s="36"/>
      <c r="BW30" s="36"/>
      <c r="BX30" s="36"/>
      <c r="BY30" s="36"/>
      <c r="BZ30" s="36"/>
      <c r="CA30" s="36"/>
      <c r="CB30" s="36"/>
      <c r="CC30" s="36"/>
      <c r="CD30" s="36"/>
      <c r="CE30" s="36"/>
      <c r="CF30" s="36"/>
      <c r="CG30" s="36"/>
      <c r="CH30" s="36"/>
      <c r="CI30" s="36"/>
      <c r="CJ30" s="36"/>
      <c r="CK30" s="36"/>
      <c r="CL30" s="36"/>
      <c r="CM30" s="36"/>
      <c r="CN30" s="36"/>
      <c r="CO30" s="36"/>
      <c r="CP30" s="36"/>
      <c r="CQ30" s="36"/>
      <c r="CR30" s="36"/>
      <c r="CS30" s="36"/>
      <c r="CT30" s="36"/>
      <c r="CU30" s="36"/>
    </row>
    <row r="31" spans="1:99" s="14" customFormat="1" ht="52.5" customHeight="1" x14ac:dyDescent="0.25">
      <c r="A31" s="5"/>
      <c r="B31" s="55">
        <v>3</v>
      </c>
      <c r="C31" s="55"/>
      <c r="D31" s="55"/>
      <c r="E31" s="55"/>
      <c r="F31" s="55"/>
      <c r="G31" s="56" t="s">
        <v>119</v>
      </c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8"/>
      <c r="AD31" s="59">
        <v>2022</v>
      </c>
      <c r="AE31" s="59"/>
      <c r="AF31" s="59"/>
      <c r="AG31" s="59"/>
      <c r="AH31" s="59"/>
      <c r="AI31" s="59"/>
      <c r="AJ31" s="59"/>
      <c r="AK31" s="59">
        <v>2024</v>
      </c>
      <c r="AL31" s="59"/>
      <c r="AM31" s="59"/>
      <c r="AN31" s="59"/>
      <c r="AO31" s="59"/>
      <c r="AP31" s="59"/>
      <c r="AQ31" s="59"/>
      <c r="AR31" s="60">
        <v>1</v>
      </c>
      <c r="AS31" s="61"/>
      <c r="AT31" s="61"/>
      <c r="AU31" s="61"/>
      <c r="AV31" s="61"/>
      <c r="AW31" s="61"/>
      <c r="AX31" s="62"/>
      <c r="AY31" s="60">
        <v>1</v>
      </c>
      <c r="AZ31" s="61"/>
      <c r="BA31" s="61"/>
      <c r="BB31" s="61"/>
      <c r="BC31" s="61"/>
      <c r="BD31" s="61"/>
      <c r="BE31" s="62"/>
      <c r="BF31" s="60" t="s">
        <v>120</v>
      </c>
      <c r="BG31" s="61"/>
      <c r="BH31" s="61"/>
      <c r="BI31" s="61"/>
      <c r="BJ31" s="61"/>
      <c r="BK31" s="61"/>
      <c r="BL31" s="62"/>
      <c r="BM31" s="37" t="s">
        <v>162</v>
      </c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7"/>
      <c r="BZ31" s="37"/>
      <c r="CA31" s="37"/>
      <c r="CB31" s="37"/>
      <c r="CC31" s="37"/>
      <c r="CD31" s="37"/>
      <c r="CE31" s="37"/>
      <c r="CF31" s="37"/>
      <c r="CG31" s="37"/>
      <c r="CH31" s="37"/>
      <c r="CI31" s="37"/>
      <c r="CJ31" s="37"/>
      <c r="CK31" s="37"/>
      <c r="CL31" s="37"/>
      <c r="CM31" s="37"/>
      <c r="CN31" s="37"/>
      <c r="CO31" s="37"/>
      <c r="CP31" s="37"/>
      <c r="CQ31" s="37"/>
      <c r="CR31" s="37"/>
      <c r="CS31" s="37"/>
      <c r="CT31" s="37"/>
      <c r="CU31" s="37"/>
    </row>
    <row r="32" spans="1:99" x14ac:dyDescent="0.25">
      <c r="B32" s="75"/>
      <c r="C32" s="75"/>
      <c r="D32" s="75"/>
      <c r="E32" s="75"/>
      <c r="F32" s="75"/>
      <c r="G32" s="76" t="s">
        <v>121</v>
      </c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7"/>
      <c r="AC32" s="78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52"/>
      <c r="AS32" s="53"/>
      <c r="AT32" s="53"/>
      <c r="AU32" s="53"/>
      <c r="AV32" s="53"/>
      <c r="AW32" s="53"/>
      <c r="AX32" s="54"/>
      <c r="AY32" s="52"/>
      <c r="AZ32" s="53"/>
      <c r="BA32" s="53"/>
      <c r="BB32" s="53"/>
      <c r="BC32" s="53"/>
      <c r="BD32" s="53"/>
      <c r="BE32" s="54"/>
      <c r="BF32" s="79"/>
      <c r="BG32" s="80"/>
      <c r="BH32" s="80"/>
      <c r="BI32" s="80"/>
      <c r="BJ32" s="80"/>
      <c r="BK32" s="80"/>
      <c r="BL32" s="81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7"/>
      <c r="BZ32" s="37"/>
      <c r="CA32" s="37"/>
      <c r="CB32" s="37"/>
      <c r="CC32" s="37"/>
      <c r="CD32" s="37"/>
      <c r="CE32" s="37"/>
      <c r="CF32" s="37"/>
      <c r="CG32" s="37"/>
      <c r="CH32" s="37"/>
      <c r="CI32" s="37"/>
      <c r="CJ32" s="37"/>
      <c r="CK32" s="37"/>
      <c r="CL32" s="37"/>
      <c r="CM32" s="37"/>
      <c r="CN32" s="37"/>
      <c r="CO32" s="37"/>
      <c r="CP32" s="37"/>
      <c r="CQ32" s="37"/>
      <c r="CR32" s="37"/>
      <c r="CS32" s="37"/>
      <c r="CT32" s="37"/>
      <c r="CU32" s="37"/>
    </row>
    <row r="33" spans="1:124" s="16" customFormat="1" ht="42.75" customHeight="1" x14ac:dyDescent="0.25">
      <c r="A33" s="15"/>
      <c r="B33" s="82"/>
      <c r="C33" s="82"/>
      <c r="D33" s="82"/>
      <c r="E33" s="82"/>
      <c r="F33" s="82"/>
      <c r="G33" s="83" t="s">
        <v>122</v>
      </c>
      <c r="H33" s="84"/>
      <c r="I33" s="84"/>
      <c r="J33" s="84"/>
      <c r="K33" s="84"/>
      <c r="L33" s="84"/>
      <c r="M33" s="84"/>
      <c r="N33" s="84"/>
      <c r="O33" s="84"/>
      <c r="P33" s="84"/>
      <c r="Q33" s="84"/>
      <c r="R33" s="84"/>
      <c r="S33" s="84"/>
      <c r="T33" s="84"/>
      <c r="U33" s="84"/>
      <c r="V33" s="84"/>
      <c r="W33" s="84"/>
      <c r="X33" s="84"/>
      <c r="Y33" s="84"/>
      <c r="Z33" s="84"/>
      <c r="AA33" s="84"/>
      <c r="AB33" s="84"/>
      <c r="AC33" s="85"/>
      <c r="AD33" s="86"/>
      <c r="AE33" s="86"/>
      <c r="AF33" s="86"/>
      <c r="AG33" s="86"/>
      <c r="AH33" s="86"/>
      <c r="AI33" s="86"/>
      <c r="AJ33" s="86"/>
      <c r="AK33" s="86"/>
      <c r="AL33" s="86"/>
      <c r="AM33" s="86"/>
      <c r="AN33" s="86"/>
      <c r="AO33" s="86"/>
      <c r="AP33" s="86"/>
      <c r="AQ33" s="86"/>
      <c r="AR33" s="52">
        <v>225</v>
      </c>
      <c r="AS33" s="53"/>
      <c r="AT33" s="53"/>
      <c r="AU33" s="53"/>
      <c r="AV33" s="53"/>
      <c r="AW33" s="53"/>
      <c r="AX33" s="54"/>
      <c r="AY33" s="87">
        <v>225</v>
      </c>
      <c r="AZ33" s="88"/>
      <c r="BA33" s="88"/>
      <c r="BB33" s="88"/>
      <c r="BC33" s="88"/>
      <c r="BD33" s="88"/>
      <c r="BE33" s="89"/>
      <c r="BF33" s="79" t="s">
        <v>58</v>
      </c>
      <c r="BG33" s="80"/>
      <c r="BH33" s="80"/>
      <c r="BI33" s="80"/>
      <c r="BJ33" s="80"/>
      <c r="BK33" s="80"/>
      <c r="BL33" s="81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7"/>
      <c r="BZ33" s="37"/>
      <c r="CA33" s="37"/>
      <c r="CB33" s="37"/>
      <c r="CC33" s="37"/>
      <c r="CD33" s="37"/>
      <c r="CE33" s="37"/>
      <c r="CF33" s="37"/>
      <c r="CG33" s="37"/>
      <c r="CH33" s="37"/>
      <c r="CI33" s="37"/>
      <c r="CJ33" s="37"/>
      <c r="CK33" s="37"/>
      <c r="CL33" s="37"/>
      <c r="CM33" s="37"/>
      <c r="CN33" s="37"/>
      <c r="CO33" s="37"/>
      <c r="CP33" s="37"/>
      <c r="CQ33" s="37"/>
      <c r="CR33" s="37"/>
      <c r="CS33" s="37"/>
      <c r="CT33" s="37"/>
      <c r="CU33" s="37"/>
    </row>
    <row r="34" spans="1:124" s="16" customFormat="1" ht="42.75" customHeight="1" x14ac:dyDescent="0.25">
      <c r="A34" s="15"/>
      <c r="B34" s="82"/>
      <c r="C34" s="82"/>
      <c r="D34" s="82"/>
      <c r="E34" s="82"/>
      <c r="F34" s="82"/>
      <c r="G34" s="83" t="s">
        <v>123</v>
      </c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85"/>
      <c r="AD34" s="86"/>
      <c r="AE34" s="86"/>
      <c r="AF34" s="86"/>
      <c r="AG34" s="86"/>
      <c r="AH34" s="86"/>
      <c r="AI34" s="86"/>
      <c r="AJ34" s="86"/>
      <c r="AK34" s="86"/>
      <c r="AL34" s="86"/>
      <c r="AM34" s="86"/>
      <c r="AN34" s="86"/>
      <c r="AO34" s="86"/>
      <c r="AP34" s="86"/>
      <c r="AQ34" s="86"/>
      <c r="AR34" s="52">
        <v>1100</v>
      </c>
      <c r="AS34" s="53"/>
      <c r="AT34" s="53"/>
      <c r="AU34" s="53"/>
      <c r="AV34" s="53"/>
      <c r="AW34" s="53"/>
      <c r="AX34" s="54"/>
      <c r="AY34" s="87">
        <f>84+88+216+409</f>
        <v>797</v>
      </c>
      <c r="AZ34" s="88"/>
      <c r="BA34" s="88"/>
      <c r="BB34" s="88"/>
      <c r="BC34" s="88"/>
      <c r="BD34" s="88"/>
      <c r="BE34" s="89"/>
      <c r="BF34" s="79" t="s">
        <v>58</v>
      </c>
      <c r="BG34" s="80"/>
      <c r="BH34" s="80"/>
      <c r="BI34" s="80"/>
      <c r="BJ34" s="80"/>
      <c r="BK34" s="80"/>
      <c r="BL34" s="81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7"/>
      <c r="BZ34" s="37"/>
      <c r="CA34" s="37"/>
      <c r="CB34" s="37"/>
      <c r="CC34" s="37"/>
      <c r="CD34" s="37"/>
      <c r="CE34" s="37"/>
      <c r="CF34" s="37"/>
      <c r="CG34" s="37"/>
      <c r="CH34" s="37"/>
      <c r="CI34" s="37"/>
      <c r="CJ34" s="37"/>
      <c r="CK34" s="37"/>
      <c r="CL34" s="37"/>
      <c r="CM34" s="37"/>
      <c r="CN34" s="37"/>
      <c r="CO34" s="37"/>
      <c r="CP34" s="37"/>
      <c r="CQ34" s="37"/>
      <c r="CR34" s="37"/>
      <c r="CS34" s="37"/>
      <c r="CT34" s="37"/>
      <c r="CU34" s="37"/>
    </row>
    <row r="35" spans="1:124" s="16" customFormat="1" ht="42.75" customHeight="1" x14ac:dyDescent="0.25">
      <c r="A35" s="15"/>
      <c r="B35" s="82"/>
      <c r="C35" s="82"/>
      <c r="D35" s="82"/>
      <c r="E35" s="82"/>
      <c r="F35" s="82"/>
      <c r="G35" s="83" t="s">
        <v>124</v>
      </c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4"/>
      <c r="V35" s="84"/>
      <c r="W35" s="84"/>
      <c r="X35" s="84"/>
      <c r="Y35" s="84"/>
      <c r="Z35" s="84"/>
      <c r="AA35" s="84"/>
      <c r="AB35" s="84"/>
      <c r="AC35" s="85"/>
      <c r="AD35" s="86"/>
      <c r="AE35" s="86"/>
      <c r="AF35" s="86"/>
      <c r="AG35" s="86"/>
      <c r="AH35" s="86"/>
      <c r="AI35" s="86"/>
      <c r="AJ35" s="86"/>
      <c r="AK35" s="86"/>
      <c r="AL35" s="86"/>
      <c r="AM35" s="86"/>
      <c r="AN35" s="86"/>
      <c r="AO35" s="86"/>
      <c r="AP35" s="86"/>
      <c r="AQ35" s="86"/>
      <c r="AR35" s="52">
        <v>1200</v>
      </c>
      <c r="AS35" s="53"/>
      <c r="AT35" s="53"/>
      <c r="AU35" s="53"/>
      <c r="AV35" s="53"/>
      <c r="AW35" s="53"/>
      <c r="AX35" s="54"/>
      <c r="AY35" s="87">
        <f>120+134+70+84</f>
        <v>408</v>
      </c>
      <c r="AZ35" s="88"/>
      <c r="BA35" s="88"/>
      <c r="BB35" s="88"/>
      <c r="BC35" s="88"/>
      <c r="BD35" s="88"/>
      <c r="BE35" s="89"/>
      <c r="BF35" s="79" t="s">
        <v>58</v>
      </c>
      <c r="BG35" s="80"/>
      <c r="BH35" s="80"/>
      <c r="BI35" s="80"/>
      <c r="BJ35" s="80"/>
      <c r="BK35" s="80"/>
      <c r="BL35" s="81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7"/>
      <c r="BZ35" s="37"/>
      <c r="CA35" s="37"/>
      <c r="CB35" s="37"/>
      <c r="CC35" s="37"/>
      <c r="CD35" s="37"/>
      <c r="CE35" s="37"/>
      <c r="CF35" s="37"/>
      <c r="CG35" s="37"/>
      <c r="CH35" s="37"/>
      <c r="CI35" s="37"/>
      <c r="CJ35" s="37"/>
      <c r="CK35" s="37"/>
      <c r="CL35" s="37"/>
      <c r="CM35" s="37"/>
      <c r="CN35" s="37"/>
      <c r="CO35" s="37"/>
      <c r="CP35" s="37"/>
      <c r="CQ35" s="37"/>
      <c r="CR35" s="37"/>
      <c r="CS35" s="37"/>
      <c r="CT35" s="37"/>
      <c r="CU35" s="37"/>
    </row>
    <row r="36" spans="1:124" s="14" customFormat="1" ht="52.5" customHeight="1" x14ac:dyDescent="0.25">
      <c r="A36" s="5"/>
      <c r="B36" s="55">
        <v>4</v>
      </c>
      <c r="C36" s="55"/>
      <c r="D36" s="55"/>
      <c r="E36" s="55"/>
      <c r="F36" s="55"/>
      <c r="G36" s="56" t="str">
        <f>'[1]K_ЮТЭК-ХМАО-03'!G33:Y33</f>
        <v xml:space="preserve">Обслуживание ИСУЭЭ 2021 год </v>
      </c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8"/>
      <c r="AD36" s="59">
        <v>2021</v>
      </c>
      <c r="AE36" s="59"/>
      <c r="AF36" s="59"/>
      <c r="AG36" s="59"/>
      <c r="AH36" s="59"/>
      <c r="AI36" s="59"/>
      <c r="AJ36" s="59"/>
      <c r="AK36" s="59">
        <v>2021</v>
      </c>
      <c r="AL36" s="59"/>
      <c r="AM36" s="59"/>
      <c r="AN36" s="59"/>
      <c r="AO36" s="59"/>
      <c r="AP36" s="59"/>
      <c r="AQ36" s="59"/>
      <c r="AR36" s="60">
        <v>1</v>
      </c>
      <c r="AS36" s="61"/>
      <c r="AT36" s="61"/>
      <c r="AU36" s="61"/>
      <c r="AV36" s="61"/>
      <c r="AW36" s="61"/>
      <c r="AX36" s="62"/>
      <c r="AY36" s="60">
        <v>1</v>
      </c>
      <c r="AZ36" s="61"/>
      <c r="BA36" s="61"/>
      <c r="BB36" s="61"/>
      <c r="BC36" s="61"/>
      <c r="BD36" s="61"/>
      <c r="BE36" s="62"/>
      <c r="BF36" s="60" t="s">
        <v>120</v>
      </c>
      <c r="BG36" s="61"/>
      <c r="BH36" s="61"/>
      <c r="BI36" s="61"/>
      <c r="BJ36" s="61"/>
      <c r="BK36" s="61"/>
      <c r="BL36" s="62"/>
      <c r="BM36" s="41" t="s">
        <v>125</v>
      </c>
      <c r="BN36" s="41"/>
      <c r="BO36" s="41"/>
      <c r="BP36" s="41"/>
      <c r="BQ36" s="41"/>
      <c r="BR36" s="41"/>
      <c r="BS36" s="41"/>
      <c r="BT36" s="41"/>
      <c r="BU36" s="41"/>
      <c r="BV36" s="41"/>
      <c r="BW36" s="41"/>
      <c r="BX36" s="41"/>
      <c r="BY36" s="41"/>
      <c r="BZ36" s="41"/>
      <c r="CA36" s="41"/>
      <c r="CB36" s="41"/>
      <c r="CC36" s="41"/>
      <c r="CD36" s="41"/>
      <c r="CE36" s="41"/>
      <c r="CF36" s="41"/>
      <c r="CG36" s="41"/>
      <c r="CH36" s="41"/>
      <c r="CI36" s="41"/>
      <c r="CJ36" s="41"/>
      <c r="CK36" s="41"/>
      <c r="CL36" s="41"/>
      <c r="CM36" s="41"/>
      <c r="CN36" s="41"/>
      <c r="CO36" s="41"/>
      <c r="CP36" s="41"/>
      <c r="CQ36" s="41"/>
      <c r="CR36" s="41"/>
      <c r="CS36" s="41"/>
      <c r="CT36" s="41"/>
      <c r="CU36" s="41"/>
    </row>
    <row r="37" spans="1:124" s="14" customFormat="1" ht="52.5" customHeight="1" x14ac:dyDescent="0.25">
      <c r="A37" s="5"/>
      <c r="B37" s="55">
        <v>5</v>
      </c>
      <c r="C37" s="55"/>
      <c r="D37" s="55"/>
      <c r="E37" s="55"/>
      <c r="F37" s="55"/>
      <c r="G37" s="56" t="s">
        <v>126</v>
      </c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8"/>
      <c r="AD37" s="59">
        <v>2021</v>
      </c>
      <c r="AE37" s="59"/>
      <c r="AF37" s="59"/>
      <c r="AG37" s="59"/>
      <c r="AH37" s="59"/>
      <c r="AI37" s="59"/>
      <c r="AJ37" s="59"/>
      <c r="AK37" s="59">
        <v>2021</v>
      </c>
      <c r="AL37" s="59"/>
      <c r="AM37" s="59"/>
      <c r="AN37" s="59"/>
      <c r="AO37" s="59"/>
      <c r="AP37" s="59"/>
      <c r="AQ37" s="59"/>
      <c r="AR37" s="60">
        <v>900</v>
      </c>
      <c r="AS37" s="61"/>
      <c r="AT37" s="61"/>
      <c r="AU37" s="61"/>
      <c r="AV37" s="61"/>
      <c r="AW37" s="61"/>
      <c r="AX37" s="62"/>
      <c r="AY37" s="60">
        <v>900</v>
      </c>
      <c r="AZ37" s="61"/>
      <c r="BA37" s="61"/>
      <c r="BB37" s="61"/>
      <c r="BC37" s="61"/>
      <c r="BD37" s="61"/>
      <c r="BE37" s="62"/>
      <c r="BF37" s="60" t="s">
        <v>58</v>
      </c>
      <c r="BG37" s="61"/>
      <c r="BH37" s="61"/>
      <c r="BI37" s="61"/>
      <c r="BJ37" s="61"/>
      <c r="BK37" s="61"/>
      <c r="BL37" s="62"/>
      <c r="BM37" s="41" t="s">
        <v>125</v>
      </c>
      <c r="BN37" s="41"/>
      <c r="BO37" s="41"/>
      <c r="BP37" s="41"/>
      <c r="BQ37" s="41"/>
      <c r="BR37" s="41"/>
      <c r="BS37" s="41"/>
      <c r="BT37" s="41"/>
      <c r="BU37" s="41"/>
      <c r="BV37" s="41"/>
      <c r="BW37" s="41"/>
      <c r="BX37" s="41"/>
      <c r="BY37" s="41"/>
      <c r="BZ37" s="41"/>
      <c r="CA37" s="41"/>
      <c r="CB37" s="41"/>
      <c r="CC37" s="41"/>
      <c r="CD37" s="41"/>
      <c r="CE37" s="41"/>
      <c r="CF37" s="41"/>
      <c r="CG37" s="41"/>
      <c r="CH37" s="41"/>
      <c r="CI37" s="41"/>
      <c r="CJ37" s="41"/>
      <c r="CK37" s="41"/>
      <c r="CL37" s="41"/>
      <c r="CM37" s="41"/>
      <c r="CN37" s="41"/>
      <c r="CO37" s="41"/>
      <c r="CP37" s="41"/>
      <c r="CQ37" s="41"/>
      <c r="CR37" s="41"/>
      <c r="CS37" s="41"/>
      <c r="CT37" s="41"/>
      <c r="CU37" s="41"/>
      <c r="DT37" s="26"/>
    </row>
    <row r="38" spans="1:124" ht="15" customHeight="1" x14ac:dyDescent="0.25">
      <c r="B38" s="90" t="s">
        <v>127</v>
      </c>
      <c r="C38" s="91"/>
      <c r="D38" s="91"/>
      <c r="E38" s="91"/>
      <c r="F38" s="91"/>
      <c r="G38" s="91"/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2"/>
      <c r="AD38" s="93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5"/>
      <c r="AR38" s="96"/>
      <c r="AS38" s="97"/>
      <c r="AT38" s="97"/>
      <c r="AU38" s="97"/>
      <c r="AV38" s="97"/>
      <c r="AW38" s="97"/>
      <c r="AX38" s="98"/>
      <c r="AY38" s="96"/>
      <c r="AZ38" s="97"/>
      <c r="BA38" s="97"/>
      <c r="BB38" s="97"/>
      <c r="BC38" s="97"/>
      <c r="BD38" s="97"/>
      <c r="BE38" s="98"/>
      <c r="BF38" s="99"/>
      <c r="BG38" s="100"/>
      <c r="BH38" s="100"/>
      <c r="BI38" s="100"/>
      <c r="BJ38" s="100"/>
      <c r="BK38" s="100"/>
      <c r="BL38" s="101"/>
      <c r="BM38" s="102"/>
      <c r="BN38" s="102"/>
      <c r="BO38" s="102"/>
      <c r="BP38" s="102"/>
      <c r="BQ38" s="102"/>
      <c r="BR38" s="102"/>
      <c r="BS38" s="102"/>
      <c r="BT38" s="102"/>
      <c r="BU38" s="102"/>
      <c r="BV38" s="102"/>
      <c r="BW38" s="102"/>
      <c r="BX38" s="102"/>
      <c r="BY38" s="102"/>
      <c r="BZ38" s="102"/>
      <c r="CA38" s="102"/>
      <c r="CB38" s="102"/>
      <c r="CC38" s="102"/>
      <c r="CD38" s="102"/>
      <c r="CE38" s="102"/>
      <c r="CF38" s="102"/>
      <c r="CG38" s="102"/>
      <c r="CH38" s="102"/>
      <c r="CI38" s="102"/>
      <c r="CJ38" s="102"/>
      <c r="CK38" s="102"/>
      <c r="CL38" s="102"/>
      <c r="CM38" s="102"/>
      <c r="CN38" s="102"/>
      <c r="CO38" s="102"/>
      <c r="CP38" s="102"/>
      <c r="CQ38" s="102"/>
      <c r="CR38" s="102"/>
      <c r="CS38" s="102"/>
      <c r="CT38" s="102"/>
      <c r="CU38" s="102"/>
    </row>
    <row r="40" spans="1:124" x14ac:dyDescent="0.25">
      <c r="A40" s="17" t="s">
        <v>33</v>
      </c>
      <c r="B40" s="13" t="s">
        <v>34</v>
      </c>
    </row>
    <row r="41" spans="1:124" ht="18.75" customHeight="1" x14ac:dyDescent="0.25">
      <c r="A41" s="12" t="s">
        <v>35</v>
      </c>
      <c r="B41" s="43" t="s">
        <v>26</v>
      </c>
      <c r="C41" s="44"/>
      <c r="D41" s="44"/>
      <c r="E41" s="44"/>
      <c r="F41" s="45"/>
      <c r="G41" s="43" t="s">
        <v>36</v>
      </c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5"/>
      <c r="Z41" s="41" t="s">
        <v>37</v>
      </c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41"/>
      <c r="AS41" s="41"/>
      <c r="AT41" s="41"/>
      <c r="AU41" s="41"/>
      <c r="AV41" s="41"/>
      <c r="AW41" s="41"/>
      <c r="AX41" s="41"/>
      <c r="AY41" s="41"/>
      <c r="AZ41" s="41"/>
      <c r="BA41" s="41"/>
      <c r="BB41" s="41"/>
      <c r="BC41" s="41"/>
      <c r="BD41" s="41"/>
      <c r="BE41" s="41"/>
      <c r="BF41" s="41"/>
      <c r="BG41" s="41"/>
      <c r="BH41" s="41"/>
      <c r="BI41" s="41"/>
      <c r="BJ41" s="41"/>
      <c r="BK41" s="41"/>
      <c r="BL41" s="41"/>
      <c r="BM41" s="41"/>
      <c r="BN41" s="42" t="s">
        <v>38</v>
      </c>
      <c r="BO41" s="42"/>
      <c r="BP41" s="42"/>
      <c r="BQ41" s="42"/>
      <c r="BR41" s="42"/>
      <c r="BS41" s="42"/>
      <c r="BT41" s="42"/>
      <c r="BU41" s="42"/>
      <c r="BV41" s="42"/>
      <c r="BW41" s="42"/>
      <c r="BX41" s="42"/>
      <c r="BY41" s="42"/>
      <c r="BZ41" s="42"/>
      <c r="CA41" s="42"/>
      <c r="CB41" s="42"/>
      <c r="CC41" s="42"/>
      <c r="CD41" s="42"/>
      <c r="CE41" s="42"/>
      <c r="CF41" s="42"/>
      <c r="CG41" s="42"/>
      <c r="CH41" s="42"/>
      <c r="CI41" s="42"/>
      <c r="CJ41" s="42"/>
      <c r="CK41" s="42"/>
      <c r="CL41" s="42"/>
      <c r="CM41" s="42"/>
      <c r="CN41" s="42"/>
      <c r="CO41" s="42"/>
      <c r="CP41" s="42"/>
      <c r="CQ41" s="42"/>
    </row>
    <row r="42" spans="1:124" ht="18.75" customHeight="1" x14ac:dyDescent="0.25">
      <c r="B42" s="46"/>
      <c r="C42" s="47"/>
      <c r="D42" s="47"/>
      <c r="E42" s="47"/>
      <c r="F42" s="48"/>
      <c r="G42" s="46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8"/>
      <c r="Z42" s="52" t="s">
        <v>39</v>
      </c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3"/>
      <c r="AR42" s="53"/>
      <c r="AS42" s="54"/>
      <c r="AT42" s="41" t="s">
        <v>40</v>
      </c>
      <c r="AU42" s="41"/>
      <c r="AV42" s="41"/>
      <c r="AW42" s="41"/>
      <c r="AX42" s="41"/>
      <c r="AY42" s="41"/>
      <c r="AZ42" s="41"/>
      <c r="BA42" s="41"/>
      <c r="BB42" s="41"/>
      <c r="BC42" s="41"/>
      <c r="BD42" s="41"/>
      <c r="BE42" s="41"/>
      <c r="BF42" s="41"/>
      <c r="BG42" s="41"/>
      <c r="BH42" s="41"/>
      <c r="BI42" s="41"/>
      <c r="BJ42" s="41"/>
      <c r="BK42" s="41"/>
      <c r="BL42" s="41"/>
      <c r="BM42" s="41"/>
      <c r="BN42" s="42"/>
      <c r="BO42" s="42"/>
      <c r="BP42" s="42"/>
      <c r="BQ42" s="42"/>
      <c r="BR42" s="42"/>
      <c r="BS42" s="42"/>
      <c r="BT42" s="42"/>
      <c r="BU42" s="42"/>
      <c r="BV42" s="42"/>
      <c r="BW42" s="42"/>
      <c r="BX42" s="42"/>
      <c r="BY42" s="42"/>
      <c r="BZ42" s="42"/>
      <c r="CA42" s="42"/>
      <c r="CB42" s="42"/>
      <c r="CC42" s="42"/>
      <c r="CD42" s="42"/>
      <c r="CE42" s="42"/>
      <c r="CF42" s="42"/>
      <c r="CG42" s="42"/>
      <c r="CH42" s="42"/>
      <c r="CI42" s="42"/>
      <c r="CJ42" s="42"/>
      <c r="CK42" s="42"/>
      <c r="CL42" s="42"/>
      <c r="CM42" s="42"/>
      <c r="CN42" s="42"/>
      <c r="CO42" s="42"/>
      <c r="CP42" s="42"/>
      <c r="CQ42" s="42"/>
    </row>
    <row r="43" spans="1:124" x14ac:dyDescent="0.25">
      <c r="B43" s="49"/>
      <c r="C43" s="50"/>
      <c r="D43" s="50"/>
      <c r="E43" s="50"/>
      <c r="F43" s="51"/>
      <c r="G43" s="49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1"/>
      <c r="Z43" s="79" t="s">
        <v>41</v>
      </c>
      <c r="AA43" s="80"/>
      <c r="AB43" s="80"/>
      <c r="AC43" s="80"/>
      <c r="AD43" s="80"/>
      <c r="AE43" s="80"/>
      <c r="AF43" s="80"/>
      <c r="AG43" s="80"/>
      <c r="AH43" s="80"/>
      <c r="AI43" s="81"/>
      <c r="AJ43" s="79" t="s">
        <v>42</v>
      </c>
      <c r="AK43" s="80"/>
      <c r="AL43" s="80"/>
      <c r="AM43" s="80"/>
      <c r="AN43" s="80"/>
      <c r="AO43" s="80"/>
      <c r="AP43" s="80"/>
      <c r="AQ43" s="80"/>
      <c r="AR43" s="80"/>
      <c r="AS43" s="81"/>
      <c r="AT43" s="79" t="s">
        <v>41</v>
      </c>
      <c r="AU43" s="80"/>
      <c r="AV43" s="80"/>
      <c r="AW43" s="80"/>
      <c r="AX43" s="80"/>
      <c r="AY43" s="80"/>
      <c r="AZ43" s="80"/>
      <c r="BA43" s="80"/>
      <c r="BB43" s="80"/>
      <c r="BC43" s="81"/>
      <c r="BD43" s="79" t="s">
        <v>42</v>
      </c>
      <c r="BE43" s="80"/>
      <c r="BF43" s="80"/>
      <c r="BG43" s="80"/>
      <c r="BH43" s="80"/>
      <c r="BI43" s="80"/>
      <c r="BJ43" s="80"/>
      <c r="BK43" s="80"/>
      <c r="BL43" s="80"/>
      <c r="BM43" s="81"/>
      <c r="BN43" s="75" t="s">
        <v>43</v>
      </c>
      <c r="BO43" s="75"/>
      <c r="BP43" s="75"/>
      <c r="BQ43" s="75"/>
      <c r="BR43" s="75"/>
      <c r="BS43" s="75"/>
      <c r="BT43" s="75"/>
      <c r="BU43" s="75"/>
      <c r="BV43" s="75"/>
      <c r="BW43" s="75"/>
      <c r="BX43" s="75" t="s">
        <v>44</v>
      </c>
      <c r="BY43" s="75"/>
      <c r="BZ43" s="75"/>
      <c r="CA43" s="75"/>
      <c r="CB43" s="75"/>
      <c r="CC43" s="75"/>
      <c r="CD43" s="75"/>
      <c r="CE43" s="75"/>
      <c r="CF43" s="75"/>
      <c r="CG43" s="75"/>
      <c r="CH43" s="75" t="s">
        <v>45</v>
      </c>
      <c r="CI43" s="75"/>
      <c r="CJ43" s="75"/>
      <c r="CK43" s="75"/>
      <c r="CL43" s="75"/>
      <c r="CM43" s="75"/>
      <c r="CN43" s="75"/>
      <c r="CO43" s="75"/>
      <c r="CP43" s="75"/>
      <c r="CQ43" s="75"/>
    </row>
    <row r="44" spans="1:124" s="19" customFormat="1" ht="14.25" x14ac:dyDescent="0.2">
      <c r="A44" s="18"/>
      <c r="B44" s="103">
        <v>1</v>
      </c>
      <c r="C44" s="103"/>
      <c r="D44" s="103"/>
      <c r="E44" s="103"/>
      <c r="F44" s="103"/>
      <c r="G44" s="104" t="s">
        <v>46</v>
      </c>
      <c r="H44" s="105"/>
      <c r="I44" s="105"/>
      <c r="J44" s="105"/>
      <c r="K44" s="105"/>
      <c r="L44" s="105"/>
      <c r="M44" s="105"/>
      <c r="N44" s="105"/>
      <c r="O44" s="105"/>
      <c r="P44" s="105"/>
      <c r="Q44" s="105"/>
      <c r="R44" s="105"/>
      <c r="S44" s="105"/>
      <c r="T44" s="105"/>
      <c r="U44" s="105"/>
      <c r="V44" s="105"/>
      <c r="W44" s="105"/>
      <c r="X44" s="105"/>
      <c r="Y44" s="106"/>
      <c r="Z44" s="107">
        <f>Z45+Z46+Z47</f>
        <v>23.612387089999999</v>
      </c>
      <c r="AA44" s="108"/>
      <c r="AB44" s="108"/>
      <c r="AC44" s="108"/>
      <c r="AD44" s="108"/>
      <c r="AE44" s="108"/>
      <c r="AF44" s="108"/>
      <c r="AG44" s="108"/>
      <c r="AH44" s="108"/>
      <c r="AI44" s="109"/>
      <c r="AJ44" s="107">
        <f>AJ45+AJ46+AJ47</f>
        <v>28.10998463</v>
      </c>
      <c r="AK44" s="108"/>
      <c r="AL44" s="108"/>
      <c r="AM44" s="108"/>
      <c r="AN44" s="108"/>
      <c r="AO44" s="108"/>
      <c r="AP44" s="108"/>
      <c r="AQ44" s="108"/>
      <c r="AR44" s="108"/>
      <c r="AS44" s="109"/>
      <c r="AT44" s="107">
        <f>AT45+AT46+AT47</f>
        <v>9.6886983100000013</v>
      </c>
      <c r="AU44" s="108"/>
      <c r="AV44" s="108"/>
      <c r="AW44" s="108"/>
      <c r="AX44" s="108"/>
      <c r="AY44" s="108"/>
      <c r="AZ44" s="108"/>
      <c r="BA44" s="108"/>
      <c r="BB44" s="108"/>
      <c r="BC44" s="109"/>
      <c r="BD44" s="107">
        <f>BD45+BD46+BD47</f>
        <v>11.534164654000001</v>
      </c>
      <c r="BE44" s="108"/>
      <c r="BF44" s="108"/>
      <c r="BG44" s="108"/>
      <c r="BH44" s="108"/>
      <c r="BI44" s="108"/>
      <c r="BJ44" s="108"/>
      <c r="BK44" s="108"/>
      <c r="BL44" s="108"/>
      <c r="BM44" s="109"/>
      <c r="BN44" s="110"/>
      <c r="BO44" s="110"/>
      <c r="BP44" s="110"/>
      <c r="BQ44" s="110"/>
      <c r="BR44" s="110"/>
      <c r="BS44" s="110"/>
      <c r="BT44" s="110"/>
      <c r="BU44" s="110"/>
      <c r="BV44" s="110"/>
      <c r="BW44" s="110"/>
      <c r="BX44" s="110"/>
      <c r="BY44" s="110"/>
      <c r="BZ44" s="110"/>
      <c r="CA44" s="110"/>
      <c r="CB44" s="110"/>
      <c r="CC44" s="110"/>
      <c r="CD44" s="110"/>
      <c r="CE44" s="110"/>
      <c r="CF44" s="110"/>
      <c r="CG44" s="110"/>
      <c r="CH44" s="110"/>
      <c r="CI44" s="110"/>
      <c r="CJ44" s="110"/>
      <c r="CK44" s="110"/>
      <c r="CL44" s="110"/>
      <c r="CM44" s="110"/>
      <c r="CN44" s="110"/>
      <c r="CO44" s="110"/>
      <c r="CP44" s="110"/>
      <c r="CQ44" s="110"/>
    </row>
    <row r="45" spans="1:124" ht="29.25" customHeight="1" x14ac:dyDescent="0.25">
      <c r="B45" s="111" t="s">
        <v>5</v>
      </c>
      <c r="C45" s="111"/>
      <c r="D45" s="111"/>
      <c r="E45" s="111"/>
      <c r="F45" s="111"/>
      <c r="G45" s="112" t="s">
        <v>128</v>
      </c>
      <c r="H45" s="113"/>
      <c r="I45" s="113"/>
      <c r="J45" s="113"/>
      <c r="K45" s="113"/>
      <c r="L45" s="113"/>
      <c r="M45" s="113"/>
      <c r="N45" s="113"/>
      <c r="O45" s="113"/>
      <c r="P45" s="113"/>
      <c r="Q45" s="113"/>
      <c r="R45" s="113"/>
      <c r="S45" s="113"/>
      <c r="T45" s="113"/>
      <c r="U45" s="113"/>
      <c r="V45" s="113"/>
      <c r="W45" s="113"/>
      <c r="X45" s="113"/>
      <c r="Y45" s="114"/>
      <c r="Z45" s="115">
        <v>10.524196589999999</v>
      </c>
      <c r="AA45" s="116"/>
      <c r="AB45" s="116"/>
      <c r="AC45" s="116"/>
      <c r="AD45" s="116"/>
      <c r="AE45" s="116"/>
      <c r="AF45" s="116"/>
      <c r="AG45" s="116"/>
      <c r="AH45" s="116"/>
      <c r="AI45" s="117"/>
      <c r="AJ45" s="115">
        <v>12.629035908000001</v>
      </c>
      <c r="AK45" s="116"/>
      <c r="AL45" s="116"/>
      <c r="AM45" s="116"/>
      <c r="AN45" s="116"/>
      <c r="AO45" s="116"/>
      <c r="AP45" s="116"/>
      <c r="AQ45" s="116"/>
      <c r="AR45" s="116"/>
      <c r="AS45" s="117"/>
      <c r="AT45" s="115">
        <f>(0.00890032+0.7993385+3.39504345)+0.462+0.5159+0.2695+0.3234</f>
        <v>5.7740822700000001</v>
      </c>
      <c r="AU45" s="116"/>
      <c r="AV45" s="116"/>
      <c r="AW45" s="116"/>
      <c r="AX45" s="116"/>
      <c r="AY45" s="116"/>
      <c r="AZ45" s="116"/>
      <c r="BA45" s="116"/>
      <c r="BB45" s="116"/>
      <c r="BC45" s="117"/>
      <c r="BD45" s="115">
        <f>AT45*1.2</f>
        <v>6.9288987239999997</v>
      </c>
      <c r="BE45" s="116"/>
      <c r="BF45" s="116"/>
      <c r="BG45" s="116"/>
      <c r="BH45" s="116"/>
      <c r="BI45" s="116"/>
      <c r="BJ45" s="116"/>
      <c r="BK45" s="116"/>
      <c r="BL45" s="116"/>
      <c r="BM45" s="117"/>
      <c r="BN45" s="118" t="s">
        <v>129</v>
      </c>
      <c r="BO45" s="119"/>
      <c r="BP45" s="119"/>
      <c r="BQ45" s="119"/>
      <c r="BR45" s="119"/>
      <c r="BS45" s="119"/>
      <c r="BT45" s="119"/>
      <c r="BU45" s="119"/>
      <c r="BV45" s="119"/>
      <c r="BW45" s="120"/>
      <c r="BX45" s="118" t="s">
        <v>130</v>
      </c>
      <c r="BY45" s="119"/>
      <c r="BZ45" s="119"/>
      <c r="CA45" s="119"/>
      <c r="CB45" s="119"/>
      <c r="CC45" s="119"/>
      <c r="CD45" s="119"/>
      <c r="CE45" s="119"/>
      <c r="CF45" s="119"/>
      <c r="CG45" s="120"/>
      <c r="CH45" s="121" t="s">
        <v>131</v>
      </c>
      <c r="CI45" s="121"/>
      <c r="CJ45" s="121"/>
      <c r="CK45" s="121"/>
      <c r="CL45" s="121"/>
      <c r="CM45" s="121"/>
      <c r="CN45" s="121"/>
      <c r="CO45" s="121"/>
      <c r="CP45" s="121"/>
      <c r="CQ45" s="121"/>
      <c r="DT45" s="27"/>
    </row>
    <row r="46" spans="1:124" ht="15" customHeight="1" x14ac:dyDescent="0.25">
      <c r="B46" s="111" t="s">
        <v>73</v>
      </c>
      <c r="C46" s="111"/>
      <c r="D46" s="111"/>
      <c r="E46" s="111"/>
      <c r="F46" s="111"/>
      <c r="G46" s="122" t="s">
        <v>132</v>
      </c>
      <c r="H46" s="123"/>
      <c r="I46" s="123"/>
      <c r="J46" s="123"/>
      <c r="K46" s="123"/>
      <c r="L46" s="123"/>
      <c r="M46" s="123"/>
      <c r="N46" s="123"/>
      <c r="O46" s="123"/>
      <c r="P46" s="123"/>
      <c r="Q46" s="123"/>
      <c r="R46" s="123"/>
      <c r="S46" s="123"/>
      <c r="T46" s="123"/>
      <c r="U46" s="123"/>
      <c r="V46" s="123"/>
      <c r="W46" s="123"/>
      <c r="X46" s="123"/>
      <c r="Y46" s="124"/>
      <c r="Z46" s="115">
        <v>11.963791109999999</v>
      </c>
      <c r="AA46" s="116"/>
      <c r="AB46" s="116"/>
      <c r="AC46" s="116"/>
      <c r="AD46" s="116"/>
      <c r="AE46" s="116"/>
      <c r="AF46" s="116"/>
      <c r="AG46" s="116"/>
      <c r="AH46" s="116"/>
      <c r="AI46" s="117"/>
      <c r="AJ46" s="115">
        <v>14.356549331999998</v>
      </c>
      <c r="AK46" s="116"/>
      <c r="AL46" s="116"/>
      <c r="AM46" s="116"/>
      <c r="AN46" s="116"/>
      <c r="AO46" s="116"/>
      <c r="AP46" s="116"/>
      <c r="AQ46" s="116"/>
      <c r="AR46" s="116"/>
      <c r="AS46" s="117"/>
      <c r="AT46" s="115">
        <f>0.232164+2.61906769+0.60201776</f>
        <v>3.4532494499999999</v>
      </c>
      <c r="AU46" s="116"/>
      <c r="AV46" s="116"/>
      <c r="AW46" s="116"/>
      <c r="AX46" s="116"/>
      <c r="AY46" s="116"/>
      <c r="AZ46" s="116"/>
      <c r="BA46" s="116"/>
      <c r="BB46" s="116"/>
      <c r="BC46" s="117"/>
      <c r="BD46" s="115">
        <f>AT46*1.2</f>
        <v>4.1438993399999999</v>
      </c>
      <c r="BE46" s="116"/>
      <c r="BF46" s="116"/>
      <c r="BG46" s="116"/>
      <c r="BH46" s="116"/>
      <c r="BI46" s="116"/>
      <c r="BJ46" s="116"/>
      <c r="BK46" s="116"/>
      <c r="BL46" s="116"/>
      <c r="BM46" s="117"/>
      <c r="BN46" s="125" t="s">
        <v>133</v>
      </c>
      <c r="BO46" s="126"/>
      <c r="BP46" s="126"/>
      <c r="BQ46" s="126"/>
      <c r="BR46" s="126"/>
      <c r="BS46" s="126"/>
      <c r="BT46" s="126"/>
      <c r="BU46" s="126"/>
      <c r="BV46" s="126"/>
      <c r="BW46" s="127"/>
      <c r="BX46" s="125" t="s">
        <v>134</v>
      </c>
      <c r="BY46" s="126"/>
      <c r="BZ46" s="126"/>
      <c r="CA46" s="126"/>
      <c r="CB46" s="126"/>
      <c r="CC46" s="126"/>
      <c r="CD46" s="126"/>
      <c r="CE46" s="126"/>
      <c r="CF46" s="126"/>
      <c r="CG46" s="127"/>
      <c r="CH46" s="131" t="s">
        <v>135</v>
      </c>
      <c r="CI46" s="131"/>
      <c r="CJ46" s="131"/>
      <c r="CK46" s="131"/>
      <c r="CL46" s="131"/>
      <c r="CM46" s="131"/>
      <c r="CN46" s="131"/>
      <c r="CO46" s="131"/>
      <c r="CP46" s="131"/>
      <c r="CQ46" s="131"/>
      <c r="DT46" s="27"/>
    </row>
    <row r="47" spans="1:124" x14ac:dyDescent="0.25">
      <c r="B47" s="111" t="s">
        <v>136</v>
      </c>
      <c r="C47" s="111"/>
      <c r="D47" s="111"/>
      <c r="E47" s="111"/>
      <c r="F47" s="111"/>
      <c r="G47" s="132" t="s">
        <v>103</v>
      </c>
      <c r="H47" s="132"/>
      <c r="I47" s="132"/>
      <c r="J47" s="132"/>
      <c r="K47" s="132"/>
      <c r="L47" s="132"/>
      <c r="M47" s="132"/>
      <c r="N47" s="132"/>
      <c r="O47" s="132"/>
      <c r="P47" s="132"/>
      <c r="Q47" s="132"/>
      <c r="R47" s="132"/>
      <c r="S47" s="132"/>
      <c r="T47" s="132"/>
      <c r="U47" s="132"/>
      <c r="V47" s="132"/>
      <c r="W47" s="132"/>
      <c r="X47" s="132"/>
      <c r="Y47" s="132"/>
      <c r="Z47" s="115">
        <v>1.12439939</v>
      </c>
      <c r="AA47" s="116"/>
      <c r="AB47" s="116"/>
      <c r="AC47" s="116"/>
      <c r="AD47" s="116"/>
      <c r="AE47" s="116"/>
      <c r="AF47" s="116"/>
      <c r="AG47" s="116"/>
      <c r="AH47" s="116"/>
      <c r="AI47" s="117"/>
      <c r="AJ47" s="115">
        <v>1.12439939</v>
      </c>
      <c r="AK47" s="116"/>
      <c r="AL47" s="116"/>
      <c r="AM47" s="116"/>
      <c r="AN47" s="116"/>
      <c r="AO47" s="116"/>
      <c r="AP47" s="116"/>
      <c r="AQ47" s="116"/>
      <c r="AR47" s="116"/>
      <c r="AS47" s="117"/>
      <c r="AT47" s="115">
        <f>(0.01205322+0.17092031+0.19985306)+0.462*0.05+0.5159*0.05+0.2695*0.05+0.3234*0.05</f>
        <v>0.46136659000000002</v>
      </c>
      <c r="AU47" s="116"/>
      <c r="AV47" s="116"/>
      <c r="AW47" s="116"/>
      <c r="AX47" s="116"/>
      <c r="AY47" s="116"/>
      <c r="AZ47" s="116"/>
      <c r="BA47" s="116"/>
      <c r="BB47" s="116"/>
      <c r="BC47" s="117"/>
      <c r="BD47" s="115">
        <f>AT47</f>
        <v>0.46136659000000002</v>
      </c>
      <c r="BE47" s="116"/>
      <c r="BF47" s="116"/>
      <c r="BG47" s="116"/>
      <c r="BH47" s="116"/>
      <c r="BI47" s="116"/>
      <c r="BJ47" s="116"/>
      <c r="BK47" s="116"/>
      <c r="BL47" s="116"/>
      <c r="BM47" s="117"/>
      <c r="BN47" s="128"/>
      <c r="BO47" s="129"/>
      <c r="BP47" s="129"/>
      <c r="BQ47" s="129"/>
      <c r="BR47" s="129"/>
      <c r="BS47" s="129"/>
      <c r="BT47" s="129"/>
      <c r="BU47" s="129"/>
      <c r="BV47" s="129"/>
      <c r="BW47" s="130"/>
      <c r="BX47" s="128"/>
      <c r="BY47" s="129"/>
      <c r="BZ47" s="129"/>
      <c r="CA47" s="129"/>
      <c r="CB47" s="129"/>
      <c r="CC47" s="129"/>
      <c r="CD47" s="129"/>
      <c r="CE47" s="129"/>
      <c r="CF47" s="129"/>
      <c r="CG47" s="130"/>
      <c r="CH47" s="131" t="s">
        <v>135</v>
      </c>
      <c r="CI47" s="131"/>
      <c r="CJ47" s="131"/>
      <c r="CK47" s="131"/>
      <c r="CL47" s="131"/>
      <c r="CM47" s="131"/>
      <c r="CN47" s="131"/>
      <c r="CO47" s="131"/>
      <c r="CP47" s="131"/>
      <c r="CQ47" s="131"/>
    </row>
    <row r="48" spans="1:124" x14ac:dyDescent="0.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</row>
    <row r="49" spans="1:125" x14ac:dyDescent="0.25">
      <c r="A49" s="12" t="s">
        <v>47</v>
      </c>
      <c r="B49" s="1" t="s">
        <v>48</v>
      </c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</row>
    <row r="50" spans="1:125" ht="107.25" customHeight="1" x14ac:dyDescent="0.25">
      <c r="B50" s="70" t="s">
        <v>161</v>
      </c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70"/>
      <c r="AP50" s="70"/>
      <c r="AQ50" s="70"/>
      <c r="AR50" s="70"/>
      <c r="AS50" s="70"/>
      <c r="AT50" s="70"/>
      <c r="AU50" s="70"/>
      <c r="AV50" s="70"/>
      <c r="AW50" s="70"/>
      <c r="AX50" s="70"/>
      <c r="AY50" s="70"/>
      <c r="AZ50" s="70"/>
      <c r="BA50" s="70"/>
      <c r="BB50" s="70"/>
      <c r="BC50" s="70"/>
      <c r="BD50" s="70"/>
      <c r="BE50" s="70"/>
      <c r="BF50" s="70"/>
      <c r="BG50" s="70"/>
      <c r="BH50" s="70"/>
      <c r="BI50" s="70"/>
      <c r="BJ50" s="70"/>
      <c r="BK50" s="70"/>
      <c r="BL50" s="70"/>
      <c r="BM50" s="70"/>
      <c r="BN50" s="70"/>
      <c r="BO50" s="70"/>
      <c r="BP50" s="70"/>
      <c r="BQ50" s="70"/>
      <c r="BR50" s="70"/>
      <c r="BS50" s="70"/>
      <c r="BT50" s="70"/>
      <c r="BU50" s="70"/>
      <c r="BV50" s="70"/>
      <c r="BW50" s="70"/>
      <c r="BX50" s="70"/>
      <c r="BY50" s="70"/>
      <c r="BZ50" s="70"/>
      <c r="CA50" s="70"/>
      <c r="CB50" s="70"/>
      <c r="CC50" s="70"/>
      <c r="CD50" s="70"/>
      <c r="CE50" s="70"/>
      <c r="CF50" s="70"/>
      <c r="CG50" s="70"/>
      <c r="CH50" s="70"/>
      <c r="CI50" s="70"/>
      <c r="CJ50" s="70"/>
      <c r="CK50" s="70"/>
      <c r="CL50" s="70"/>
      <c r="CM50" s="70"/>
      <c r="CN50" s="70"/>
      <c r="CO50" s="70"/>
      <c r="CP50" s="70"/>
      <c r="CQ50" s="70"/>
      <c r="CR50" s="70"/>
      <c r="CS50" s="70"/>
      <c r="CT50" s="70"/>
      <c r="CU50" s="70"/>
    </row>
    <row r="53" spans="1:125" s="14" customFormat="1" ht="15.75" x14ac:dyDescent="0.25">
      <c r="A53" s="5" t="s">
        <v>49</v>
      </c>
      <c r="B53" s="10" t="s">
        <v>50</v>
      </c>
      <c r="C53" s="10"/>
      <c r="D53" s="10"/>
      <c r="DT53" s="3"/>
      <c r="DU53" s="3"/>
    </row>
    <row r="54" spans="1:125" x14ac:dyDescent="0.25">
      <c r="B54" s="3"/>
      <c r="DT54" s="28"/>
    </row>
    <row r="55" spans="1:125" ht="33" customHeight="1" x14ac:dyDescent="0.25">
      <c r="B55" s="59" t="s">
        <v>137</v>
      </c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30"/>
      <c r="CW55" s="30"/>
      <c r="CX55" s="30"/>
      <c r="CY55" s="30"/>
    </row>
    <row r="56" spans="1:125" ht="31.5" customHeight="1" x14ac:dyDescent="0.25">
      <c r="B56" s="133" t="s">
        <v>51</v>
      </c>
      <c r="C56" s="133"/>
      <c r="D56" s="133"/>
      <c r="E56" s="133"/>
      <c r="F56" s="133"/>
      <c r="G56" s="133"/>
      <c r="H56" s="133"/>
      <c r="I56" s="133"/>
      <c r="J56" s="133"/>
      <c r="K56" s="133" t="s">
        <v>54</v>
      </c>
      <c r="L56" s="133"/>
      <c r="M56" s="133"/>
      <c r="N56" s="133"/>
      <c r="O56" s="133"/>
      <c r="P56" s="134" t="s">
        <v>109</v>
      </c>
      <c r="Q56" s="135"/>
      <c r="R56" s="135"/>
      <c r="S56" s="135"/>
      <c r="T56" s="135"/>
      <c r="U56" s="135"/>
      <c r="V56" s="135"/>
      <c r="W56" s="135"/>
      <c r="X56" s="135"/>
      <c r="Y56" s="136"/>
      <c r="Z56" s="134" t="s">
        <v>138</v>
      </c>
      <c r="AA56" s="135"/>
      <c r="AB56" s="135"/>
      <c r="AC56" s="135"/>
      <c r="AD56" s="135"/>
      <c r="AE56" s="135"/>
      <c r="AF56" s="135"/>
      <c r="AG56" s="135"/>
      <c r="AH56" s="135"/>
      <c r="AI56" s="136"/>
      <c r="AJ56" s="134" t="s">
        <v>139</v>
      </c>
      <c r="AK56" s="135"/>
      <c r="AL56" s="135"/>
      <c r="AM56" s="135"/>
      <c r="AN56" s="135"/>
      <c r="AO56" s="135"/>
      <c r="AP56" s="135"/>
      <c r="AQ56" s="135"/>
      <c r="AR56" s="135"/>
      <c r="AS56" s="136"/>
      <c r="AT56" s="134" t="s">
        <v>140</v>
      </c>
      <c r="AU56" s="135"/>
      <c r="AV56" s="135"/>
      <c r="AW56" s="135"/>
      <c r="AX56" s="135"/>
      <c r="AY56" s="135"/>
      <c r="AZ56" s="135"/>
      <c r="BA56" s="135"/>
      <c r="BB56" s="135"/>
      <c r="BC56" s="136"/>
      <c r="BD56" s="134" t="s">
        <v>110</v>
      </c>
      <c r="BE56" s="135"/>
      <c r="BF56" s="135"/>
      <c r="BG56" s="135"/>
      <c r="BH56" s="135"/>
      <c r="BI56" s="135"/>
      <c r="BJ56" s="135"/>
      <c r="BK56" s="135"/>
      <c r="BL56" s="135"/>
      <c r="BM56" s="136"/>
      <c r="BN56" s="134" t="s">
        <v>104</v>
      </c>
      <c r="BO56" s="135"/>
      <c r="BP56" s="135"/>
      <c r="BQ56" s="135"/>
      <c r="BR56" s="135"/>
      <c r="BS56" s="135"/>
      <c r="BT56" s="135"/>
      <c r="BU56" s="135"/>
      <c r="BV56" s="135"/>
      <c r="BW56" s="136"/>
      <c r="BX56" s="31"/>
      <c r="BY56" s="31"/>
      <c r="BZ56" s="31"/>
      <c r="CA56" s="31"/>
      <c r="CB56" s="31"/>
      <c r="CC56" s="31"/>
      <c r="CD56" s="31"/>
      <c r="CE56" s="31"/>
      <c r="CF56" s="31"/>
      <c r="CG56" s="31"/>
      <c r="CH56" s="31"/>
      <c r="CI56" s="31"/>
      <c r="CJ56" s="31"/>
      <c r="CK56" s="31"/>
      <c r="CL56" s="31"/>
      <c r="CM56" s="31"/>
      <c r="CN56" s="31"/>
      <c r="CO56" s="31"/>
      <c r="CP56" s="31"/>
      <c r="CQ56" s="31"/>
      <c r="CR56" s="31"/>
      <c r="CS56" s="31"/>
      <c r="CT56" s="31"/>
      <c r="CU56" s="31"/>
    </row>
    <row r="57" spans="1:125" ht="31.5" customHeight="1" x14ac:dyDescent="0.25">
      <c r="B57" s="133"/>
      <c r="C57" s="133"/>
      <c r="D57" s="133"/>
      <c r="E57" s="133"/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52" t="s">
        <v>55</v>
      </c>
      <c r="Q57" s="53"/>
      <c r="R57" s="53"/>
      <c r="S57" s="53"/>
      <c r="T57" s="54"/>
      <c r="U57" s="52" t="s">
        <v>56</v>
      </c>
      <c r="V57" s="53"/>
      <c r="W57" s="53"/>
      <c r="X57" s="53"/>
      <c r="Y57" s="54"/>
      <c r="Z57" s="52" t="s">
        <v>55</v>
      </c>
      <c r="AA57" s="53"/>
      <c r="AB57" s="53"/>
      <c r="AC57" s="53"/>
      <c r="AD57" s="54"/>
      <c r="AE57" s="52" t="s">
        <v>56</v>
      </c>
      <c r="AF57" s="53"/>
      <c r="AG57" s="53"/>
      <c r="AH57" s="53"/>
      <c r="AI57" s="54"/>
      <c r="AJ57" s="52" t="s">
        <v>55</v>
      </c>
      <c r="AK57" s="53"/>
      <c r="AL57" s="53"/>
      <c r="AM57" s="53"/>
      <c r="AN57" s="54"/>
      <c r="AO57" s="52" t="s">
        <v>56</v>
      </c>
      <c r="AP57" s="53"/>
      <c r="AQ57" s="53"/>
      <c r="AR57" s="53"/>
      <c r="AS57" s="54"/>
      <c r="AT57" s="52" t="s">
        <v>55</v>
      </c>
      <c r="AU57" s="53"/>
      <c r="AV57" s="53"/>
      <c r="AW57" s="53"/>
      <c r="AX57" s="54"/>
      <c r="AY57" s="52" t="s">
        <v>56</v>
      </c>
      <c r="AZ57" s="53"/>
      <c r="BA57" s="53"/>
      <c r="BB57" s="53"/>
      <c r="BC57" s="54"/>
      <c r="BD57" s="52" t="s">
        <v>55</v>
      </c>
      <c r="BE57" s="53"/>
      <c r="BF57" s="53"/>
      <c r="BG57" s="53"/>
      <c r="BH57" s="54"/>
      <c r="BI57" s="52" t="s">
        <v>56</v>
      </c>
      <c r="BJ57" s="53"/>
      <c r="BK57" s="53"/>
      <c r="BL57" s="53"/>
      <c r="BM57" s="54"/>
      <c r="BN57" s="52" t="s">
        <v>55</v>
      </c>
      <c r="BO57" s="53"/>
      <c r="BP57" s="53"/>
      <c r="BQ57" s="53"/>
      <c r="BR57" s="54"/>
      <c r="BS57" s="52" t="s">
        <v>56</v>
      </c>
      <c r="BT57" s="53"/>
      <c r="BU57" s="53"/>
      <c r="BV57" s="53"/>
      <c r="BW57" s="54"/>
      <c r="BX57" s="32"/>
      <c r="BY57" s="32"/>
      <c r="BZ57" s="32"/>
      <c r="CA57" s="32"/>
      <c r="CB57" s="32"/>
      <c r="CC57" s="32"/>
      <c r="CD57" s="32"/>
      <c r="CE57" s="32"/>
      <c r="CF57" s="32"/>
      <c r="CG57" s="32"/>
      <c r="CH57" s="32"/>
      <c r="CI57" s="32"/>
      <c r="CJ57" s="32"/>
      <c r="CK57" s="32"/>
      <c r="CL57" s="32"/>
      <c r="CM57" s="32"/>
      <c r="CN57" s="32"/>
      <c r="CO57" s="32"/>
      <c r="CP57" s="32"/>
      <c r="CQ57" s="32"/>
      <c r="CR57" s="32"/>
      <c r="CS57" s="32"/>
      <c r="CT57" s="32"/>
      <c r="CU57" s="32"/>
    </row>
    <row r="58" spans="1:125" x14ac:dyDescent="0.25">
      <c r="A58" s="33" t="s">
        <v>52</v>
      </c>
      <c r="B58" s="122" t="s">
        <v>141</v>
      </c>
      <c r="C58" s="123"/>
      <c r="D58" s="123"/>
      <c r="E58" s="123"/>
      <c r="F58" s="123"/>
      <c r="G58" s="123"/>
      <c r="H58" s="123"/>
      <c r="I58" s="123"/>
      <c r="J58" s="124"/>
      <c r="K58" s="79" t="s">
        <v>57</v>
      </c>
      <c r="L58" s="80"/>
      <c r="M58" s="80"/>
      <c r="N58" s="80"/>
      <c r="O58" s="81"/>
      <c r="P58" s="137"/>
      <c r="Q58" s="137"/>
      <c r="R58" s="137"/>
      <c r="S58" s="137"/>
      <c r="T58" s="137"/>
      <c r="U58" s="137">
        <v>0.3013304</v>
      </c>
      <c r="V58" s="137"/>
      <c r="W58" s="137"/>
      <c r="X58" s="137"/>
      <c r="Y58" s="137"/>
      <c r="Z58" s="137">
        <v>4.2730077375000004</v>
      </c>
      <c r="AA58" s="137"/>
      <c r="AB58" s="137"/>
      <c r="AC58" s="137"/>
      <c r="AD58" s="137"/>
      <c r="AE58" s="137">
        <v>4.2730077394999997</v>
      </c>
      <c r="AF58" s="137"/>
      <c r="AG58" s="137"/>
      <c r="AH58" s="137"/>
      <c r="AI58" s="137"/>
      <c r="AJ58" s="137">
        <v>6.3889902874999986</v>
      </c>
      <c r="AK58" s="137"/>
      <c r="AL58" s="137"/>
      <c r="AM58" s="137"/>
      <c r="AN58" s="137"/>
      <c r="AO58" s="137">
        <f>0.386085+0.40447+2.32590526+1.87986625</f>
        <v>4.9963265099999994</v>
      </c>
      <c r="AP58" s="137"/>
      <c r="AQ58" s="137"/>
      <c r="AR58" s="137"/>
      <c r="AS58" s="137"/>
      <c r="AT58" s="137">
        <v>5.7749999999999995</v>
      </c>
      <c r="AU58" s="137"/>
      <c r="AV58" s="137"/>
      <c r="AW58" s="137"/>
      <c r="AX58" s="137"/>
      <c r="AY58" s="137">
        <f>(0.462*1.2+0.462*0.05)+(0.5159*1.2+0.5159*0.05)+(0.3234+0.013475)+(0.38808+0.01617)</f>
        <v>1.9635</v>
      </c>
      <c r="AZ58" s="137"/>
      <c r="BA58" s="137"/>
      <c r="BB58" s="137"/>
      <c r="BC58" s="137"/>
      <c r="BD58" s="137">
        <v>11.227287499999999</v>
      </c>
      <c r="BE58" s="137"/>
      <c r="BF58" s="137"/>
      <c r="BG58" s="137"/>
      <c r="BH58" s="137"/>
      <c r="BI58" s="137"/>
      <c r="BJ58" s="137"/>
      <c r="BK58" s="137"/>
      <c r="BL58" s="137"/>
      <c r="BM58" s="137"/>
      <c r="BN58" s="137">
        <f>U58+Z58+AJ58+AT58+BD58</f>
        <v>27.965615924999998</v>
      </c>
      <c r="BO58" s="137"/>
      <c r="BP58" s="137"/>
      <c r="BQ58" s="137"/>
      <c r="BR58" s="137"/>
      <c r="BS58" s="137">
        <f>U58+AE58+AO58+AY58+BI58</f>
        <v>11.534164649499999</v>
      </c>
      <c r="BT58" s="137"/>
      <c r="BU58" s="137"/>
      <c r="BV58" s="137"/>
      <c r="BW58" s="137"/>
      <c r="BX58" s="20"/>
      <c r="BY58" s="20"/>
      <c r="BZ58" s="20"/>
      <c r="CA58" s="20"/>
      <c r="CB58" s="20"/>
      <c r="CC58" s="20"/>
      <c r="CD58" s="20"/>
      <c r="CE58" s="20">
        <f>'[1]K_ЮТЭК-ХМАО-03'!AE48+'[1]K_ЮТЭК-ХМАО-04'!AO54</f>
        <v>0.14436870000000002</v>
      </c>
      <c r="CF58" s="20"/>
      <c r="CG58" s="20"/>
      <c r="CH58" s="20"/>
      <c r="CI58" s="20"/>
      <c r="CJ58" s="20"/>
      <c r="CK58" s="20"/>
      <c r="CL58" s="20"/>
      <c r="CM58" s="20"/>
      <c r="CN58" s="20"/>
      <c r="CO58" s="20"/>
      <c r="CP58" s="20"/>
      <c r="CQ58" s="20"/>
      <c r="CR58" s="20"/>
      <c r="CS58" s="20"/>
      <c r="CT58" s="20"/>
      <c r="CU58" s="20"/>
    </row>
    <row r="59" spans="1:125" x14ac:dyDescent="0.25">
      <c r="A59" s="33" t="s">
        <v>53</v>
      </c>
      <c r="B59" s="122" t="s">
        <v>94</v>
      </c>
      <c r="C59" s="123"/>
      <c r="D59" s="123"/>
      <c r="E59" s="123"/>
      <c r="F59" s="123"/>
      <c r="G59" s="123"/>
      <c r="H59" s="123"/>
      <c r="I59" s="123"/>
      <c r="J59" s="124"/>
      <c r="K59" s="79" t="s">
        <v>57</v>
      </c>
      <c r="L59" s="80"/>
      <c r="M59" s="80"/>
      <c r="N59" s="80"/>
      <c r="O59" s="81"/>
      <c r="P59" s="137"/>
      <c r="Q59" s="137"/>
      <c r="R59" s="137"/>
      <c r="S59" s="137"/>
      <c r="T59" s="137"/>
      <c r="U59" s="137">
        <v>0.3013304</v>
      </c>
      <c r="V59" s="137"/>
      <c r="W59" s="137"/>
      <c r="X59" s="137"/>
      <c r="Y59" s="137"/>
      <c r="Z59" s="137">
        <v>4.2740589375000004</v>
      </c>
      <c r="AA59" s="137"/>
      <c r="AB59" s="137"/>
      <c r="AC59" s="137"/>
      <c r="AD59" s="137"/>
      <c r="AE59" s="137">
        <f>AE58</f>
        <v>4.2730077394999997</v>
      </c>
      <c r="AF59" s="137"/>
      <c r="AG59" s="137"/>
      <c r="AH59" s="137"/>
      <c r="AI59" s="137"/>
      <c r="AJ59" s="137">
        <v>6.3889902874999986</v>
      </c>
      <c r="AK59" s="137"/>
      <c r="AL59" s="137"/>
      <c r="AM59" s="137"/>
      <c r="AN59" s="137"/>
      <c r="AO59" s="137">
        <f>0.386085+0.40447+4.20577151</f>
        <v>4.9963265100000003</v>
      </c>
      <c r="AP59" s="137"/>
      <c r="AQ59" s="137"/>
      <c r="AR59" s="137"/>
      <c r="AS59" s="137"/>
      <c r="AT59" s="137">
        <v>5.7749999999999995</v>
      </c>
      <c r="AU59" s="137"/>
      <c r="AV59" s="137"/>
      <c r="AW59" s="137"/>
      <c r="AX59" s="137"/>
      <c r="AY59" s="137">
        <f>0.462*1.2+0.462*0.05+(0.61908+0.025795)+(0.71148+0.029645)</f>
        <v>1.9635</v>
      </c>
      <c r="AZ59" s="137"/>
      <c r="BA59" s="137"/>
      <c r="BB59" s="137"/>
      <c r="BC59" s="137"/>
      <c r="BD59" s="137">
        <v>11.227287499999999</v>
      </c>
      <c r="BE59" s="137"/>
      <c r="BF59" s="137"/>
      <c r="BG59" s="137"/>
      <c r="BH59" s="137"/>
      <c r="BI59" s="137"/>
      <c r="BJ59" s="137"/>
      <c r="BK59" s="137"/>
      <c r="BL59" s="137"/>
      <c r="BM59" s="137"/>
      <c r="BN59" s="137">
        <f>U59+Z59+AJ59+AT59+BD59</f>
        <v>27.966667124999997</v>
      </c>
      <c r="BO59" s="137"/>
      <c r="BP59" s="137"/>
      <c r="BQ59" s="137"/>
      <c r="BR59" s="137"/>
      <c r="BS59" s="137">
        <f>U59+AE59+AO59+AY59+BI59</f>
        <v>11.534164649499999</v>
      </c>
      <c r="BT59" s="137"/>
      <c r="BU59" s="137"/>
      <c r="BV59" s="137"/>
      <c r="BW59" s="137"/>
      <c r="BX59" s="20"/>
      <c r="BY59" s="20"/>
      <c r="BZ59" s="20"/>
      <c r="CA59" s="20"/>
      <c r="CB59" s="20"/>
      <c r="CC59" s="20"/>
      <c r="CD59" s="20"/>
      <c r="CE59" s="20">
        <f>'[1]K_ЮТЭК-ХМАО-03'!AE49+'[1]K_ЮТЭК-ХМАО-04'!AO55</f>
        <v>0.14436870000000002</v>
      </c>
      <c r="CF59" s="20"/>
      <c r="CG59" s="20"/>
      <c r="CH59" s="20"/>
      <c r="CI59" s="20"/>
      <c r="CJ59" s="20"/>
      <c r="CK59" s="20"/>
      <c r="CL59" s="20"/>
      <c r="CM59" s="20"/>
      <c r="CN59" s="20"/>
      <c r="CO59" s="20"/>
      <c r="CP59" s="20"/>
      <c r="CQ59" s="20"/>
      <c r="CR59" s="20"/>
      <c r="CS59" s="20"/>
      <c r="CT59" s="20"/>
      <c r="CU59" s="20"/>
    </row>
    <row r="60" spans="1:125" x14ac:dyDescent="0.25">
      <c r="A60" s="33" t="s">
        <v>75</v>
      </c>
      <c r="B60" s="122" t="s">
        <v>142</v>
      </c>
      <c r="C60" s="123"/>
      <c r="D60" s="123"/>
      <c r="E60" s="123"/>
      <c r="F60" s="123"/>
      <c r="G60" s="123"/>
      <c r="H60" s="123"/>
      <c r="I60" s="123"/>
      <c r="J60" s="124"/>
      <c r="K60" s="79" t="s">
        <v>57</v>
      </c>
      <c r="L60" s="80"/>
      <c r="M60" s="80"/>
      <c r="N60" s="80"/>
      <c r="O60" s="81"/>
      <c r="P60" s="137"/>
      <c r="Q60" s="137"/>
      <c r="R60" s="137"/>
      <c r="S60" s="137"/>
      <c r="T60" s="137"/>
      <c r="U60" s="137"/>
      <c r="V60" s="137"/>
      <c r="W60" s="137"/>
      <c r="X60" s="137"/>
      <c r="Y60" s="137"/>
      <c r="Z60" s="137">
        <v>4.718706837500001</v>
      </c>
      <c r="AA60" s="137"/>
      <c r="AB60" s="137"/>
      <c r="AC60" s="137"/>
      <c r="AD60" s="137"/>
      <c r="AE60" s="137">
        <v>4.7187068400000003</v>
      </c>
      <c r="AF60" s="137"/>
      <c r="AG60" s="137"/>
      <c r="AH60" s="137"/>
      <c r="AI60" s="137"/>
      <c r="AJ60" s="137">
        <v>6.3889902874999986</v>
      </c>
      <c r="AK60" s="137"/>
      <c r="AL60" s="137"/>
      <c r="AM60" s="137"/>
      <c r="AN60" s="137"/>
      <c r="AO60" s="137">
        <v>4.9963265100000003</v>
      </c>
      <c r="AP60" s="137"/>
      <c r="AQ60" s="137"/>
      <c r="AR60" s="137"/>
      <c r="AS60" s="137"/>
      <c r="AT60" s="137">
        <v>5.7749999999999995</v>
      </c>
      <c r="AU60" s="137"/>
      <c r="AV60" s="137"/>
      <c r="AW60" s="137"/>
      <c r="AX60" s="137"/>
      <c r="AY60" s="137">
        <f>AY58</f>
        <v>1.9635</v>
      </c>
      <c r="AZ60" s="137"/>
      <c r="BA60" s="137"/>
      <c r="BB60" s="137"/>
      <c r="BC60" s="137"/>
      <c r="BD60" s="137">
        <v>11.227287499999999</v>
      </c>
      <c r="BE60" s="137"/>
      <c r="BF60" s="137"/>
      <c r="BG60" s="137"/>
      <c r="BH60" s="137"/>
      <c r="BI60" s="137"/>
      <c r="BJ60" s="137"/>
      <c r="BK60" s="137"/>
      <c r="BL60" s="137"/>
      <c r="BM60" s="137"/>
      <c r="BN60" s="137">
        <f>P60+Z60+AJ60+AT60+BD60</f>
        <v>28.109984624999999</v>
      </c>
      <c r="BO60" s="137"/>
      <c r="BP60" s="137"/>
      <c r="BQ60" s="137"/>
      <c r="BR60" s="137"/>
      <c r="BS60" s="137">
        <f>U60+AE60+AO60+AY60+BI60</f>
        <v>11.67853335</v>
      </c>
      <c r="BT60" s="137"/>
      <c r="BU60" s="137"/>
      <c r="BV60" s="137"/>
      <c r="BW60" s="137"/>
      <c r="BX60" s="20"/>
      <c r="BY60" s="20"/>
      <c r="BZ60" s="20"/>
      <c r="CA60" s="20"/>
      <c r="CB60" s="20"/>
      <c r="CC60" s="20"/>
      <c r="CD60" s="20"/>
      <c r="CE60" s="20"/>
      <c r="CF60" s="20"/>
      <c r="CG60" s="20"/>
      <c r="CH60" s="20"/>
      <c r="CI60" s="20"/>
      <c r="CJ60" s="20"/>
      <c r="CK60" s="20"/>
      <c r="CL60" s="20"/>
      <c r="CM60" s="20"/>
      <c r="CN60" s="20"/>
      <c r="CO60" s="20"/>
      <c r="CP60" s="20"/>
      <c r="CQ60" s="20"/>
      <c r="CR60" s="20"/>
      <c r="CS60" s="20"/>
      <c r="CT60" s="20"/>
      <c r="CU60" s="20"/>
    </row>
    <row r="61" spans="1:125" x14ac:dyDescent="0.25">
      <c r="A61" s="33" t="s">
        <v>76</v>
      </c>
      <c r="B61" s="122" t="s">
        <v>143</v>
      </c>
      <c r="C61" s="123"/>
      <c r="D61" s="123"/>
      <c r="E61" s="123"/>
      <c r="F61" s="123"/>
      <c r="G61" s="123"/>
      <c r="H61" s="123"/>
      <c r="I61" s="123"/>
      <c r="J61" s="124"/>
      <c r="K61" s="79" t="s">
        <v>58</v>
      </c>
      <c r="L61" s="80"/>
      <c r="M61" s="80"/>
      <c r="N61" s="80"/>
      <c r="O61" s="81"/>
      <c r="P61" s="137"/>
      <c r="Q61" s="137"/>
      <c r="R61" s="137"/>
      <c r="S61" s="137"/>
      <c r="T61" s="137"/>
      <c r="U61" s="137"/>
      <c r="V61" s="137"/>
      <c r="W61" s="137"/>
      <c r="X61" s="137"/>
      <c r="Y61" s="137"/>
      <c r="Z61" s="137"/>
      <c r="AA61" s="137"/>
      <c r="AB61" s="137"/>
      <c r="AC61" s="137"/>
      <c r="AD61" s="137"/>
      <c r="AE61" s="137"/>
      <c r="AF61" s="137"/>
      <c r="AG61" s="137"/>
      <c r="AH61" s="137"/>
      <c r="AI61" s="137"/>
      <c r="AJ61" s="137"/>
      <c r="AK61" s="137"/>
      <c r="AL61" s="137"/>
      <c r="AM61" s="137"/>
      <c r="AN61" s="137"/>
      <c r="AO61" s="137"/>
      <c r="AP61" s="137"/>
      <c r="AQ61" s="137"/>
      <c r="AR61" s="137"/>
      <c r="AS61" s="137"/>
      <c r="AT61" s="137"/>
      <c r="AU61" s="137"/>
      <c r="AV61" s="137"/>
      <c r="AW61" s="137"/>
      <c r="AX61" s="137"/>
      <c r="AY61" s="137"/>
      <c r="AZ61" s="137"/>
      <c r="BA61" s="137"/>
      <c r="BB61" s="137"/>
      <c r="BC61" s="137"/>
      <c r="BD61" s="137"/>
      <c r="BE61" s="137"/>
      <c r="BF61" s="137"/>
      <c r="BG61" s="137"/>
      <c r="BH61" s="137"/>
      <c r="BI61" s="137"/>
      <c r="BJ61" s="137"/>
      <c r="BK61" s="137"/>
      <c r="BL61" s="137"/>
      <c r="BM61" s="137"/>
      <c r="BN61" s="137"/>
      <c r="BO61" s="137"/>
      <c r="BP61" s="137"/>
      <c r="BQ61" s="137"/>
      <c r="BR61" s="137"/>
      <c r="BS61" s="137"/>
      <c r="BT61" s="137"/>
      <c r="BU61" s="137"/>
      <c r="BV61" s="137"/>
      <c r="BW61" s="137"/>
      <c r="BX61" s="21"/>
      <c r="BY61" s="21"/>
      <c r="BZ61" s="21"/>
      <c r="CA61" s="21"/>
      <c r="CB61" s="21"/>
      <c r="CC61" s="21"/>
      <c r="CD61" s="21"/>
      <c r="CE61" s="21"/>
      <c r="CF61" s="21"/>
      <c r="CG61" s="21"/>
      <c r="CH61" s="34"/>
      <c r="CI61" s="34"/>
      <c r="CJ61" s="34"/>
      <c r="CK61" s="34"/>
      <c r="CL61" s="34"/>
      <c r="CM61" s="34"/>
      <c r="CN61" s="34"/>
      <c r="CO61" s="20"/>
      <c r="CP61" s="20"/>
      <c r="CQ61" s="20"/>
      <c r="CR61" s="20"/>
      <c r="CS61" s="20"/>
      <c r="CT61" s="20"/>
      <c r="CU61" s="20"/>
    </row>
    <row r="62" spans="1:125" x14ac:dyDescent="0.25">
      <c r="B62" s="22" t="s">
        <v>95</v>
      </c>
      <c r="C62" s="1"/>
      <c r="D62" s="1"/>
      <c r="E62" s="1"/>
      <c r="F62" s="1"/>
      <c r="G62" s="1"/>
      <c r="H62" s="1"/>
      <c r="I62" s="1"/>
      <c r="J62" s="1"/>
      <c r="K62" s="2"/>
      <c r="L62" s="2"/>
      <c r="M62" s="2"/>
      <c r="N62" s="2"/>
      <c r="O62" s="2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0"/>
      <c r="AS62" s="21"/>
      <c r="AT62" s="21"/>
      <c r="AU62" s="21"/>
      <c r="AV62" s="21"/>
      <c r="AW62" s="21"/>
      <c r="AX62" s="21"/>
      <c r="AY62" s="20"/>
      <c r="AZ62" s="21"/>
      <c r="BA62" s="21"/>
      <c r="BB62" s="21"/>
      <c r="BC62" s="21"/>
      <c r="BD62" s="21"/>
      <c r="BE62" s="21"/>
      <c r="BF62" s="20"/>
      <c r="BG62" s="21"/>
      <c r="BH62" s="21"/>
      <c r="BI62" s="21"/>
      <c r="BJ62" s="21"/>
      <c r="BK62" s="21"/>
      <c r="BL62" s="21"/>
      <c r="BM62" s="21"/>
      <c r="BN62" s="21"/>
      <c r="BO62" s="21"/>
      <c r="BP62" s="21"/>
      <c r="BQ62" s="21"/>
      <c r="BR62" s="21"/>
      <c r="BS62" s="21"/>
      <c r="BT62" s="21"/>
      <c r="BU62" s="21"/>
      <c r="BV62" s="21"/>
      <c r="BW62" s="21"/>
      <c r="BX62" s="21"/>
      <c r="BY62" s="21"/>
      <c r="BZ62" s="21"/>
      <c r="CA62" s="21"/>
      <c r="CB62" s="21"/>
      <c r="CC62" s="21"/>
      <c r="CD62" s="21"/>
      <c r="CE62" s="21"/>
      <c r="CF62" s="21"/>
      <c r="CG62" s="21"/>
      <c r="CH62" s="34"/>
      <c r="CI62" s="34"/>
      <c r="CJ62" s="34"/>
      <c r="CK62" s="34"/>
      <c r="CL62" s="34"/>
      <c r="CM62" s="34"/>
      <c r="CN62" s="34"/>
      <c r="CO62" s="20"/>
      <c r="CP62" s="20"/>
      <c r="CQ62" s="20"/>
      <c r="CR62" s="20"/>
      <c r="CS62" s="20"/>
      <c r="CT62" s="20"/>
      <c r="CU62" s="20"/>
    </row>
    <row r="64" spans="1:125" s="14" customFormat="1" ht="15.75" x14ac:dyDescent="0.25">
      <c r="A64" s="5" t="s">
        <v>59</v>
      </c>
      <c r="B64" s="10" t="s">
        <v>60</v>
      </c>
      <c r="C64" s="10"/>
      <c r="D64" s="10"/>
    </row>
    <row r="65" spans="1:124" ht="20.25" customHeight="1" x14ac:dyDescent="0.25">
      <c r="A65" s="11" t="s">
        <v>61</v>
      </c>
      <c r="B65" s="140" t="s">
        <v>62</v>
      </c>
      <c r="C65" s="140"/>
      <c r="D65" s="140"/>
      <c r="E65" s="140"/>
      <c r="F65" s="140"/>
      <c r="G65" s="140"/>
      <c r="H65" s="140"/>
      <c r="I65" s="140"/>
      <c r="J65" s="140"/>
      <c r="K65" s="140"/>
      <c r="L65" s="140"/>
      <c r="M65" s="140"/>
      <c r="N65" s="140"/>
      <c r="O65" s="140"/>
      <c r="P65" s="140"/>
      <c r="Q65" s="140"/>
      <c r="R65" s="140"/>
      <c r="S65" s="140"/>
      <c r="T65" s="140"/>
      <c r="U65" s="140"/>
      <c r="V65" s="140"/>
      <c r="W65" s="140"/>
      <c r="X65" s="140"/>
      <c r="Y65" s="140"/>
      <c r="Z65" s="140"/>
      <c r="AA65" s="140"/>
      <c r="AB65" s="140"/>
      <c r="AC65" s="140"/>
      <c r="AD65" s="140"/>
      <c r="AE65" s="140"/>
      <c r="AF65" s="140"/>
      <c r="AG65" s="140"/>
      <c r="AH65" s="140"/>
      <c r="AI65" s="140"/>
      <c r="AJ65" s="140"/>
      <c r="AK65" s="140"/>
      <c r="AL65" s="140"/>
      <c r="AM65" s="140"/>
      <c r="AN65" s="140"/>
      <c r="AO65" s="140"/>
      <c r="AP65" s="140"/>
      <c r="AQ65" s="140"/>
      <c r="AR65" s="140"/>
      <c r="AS65" s="140"/>
      <c r="AT65" s="140"/>
      <c r="AU65" s="140"/>
      <c r="AV65" s="140"/>
      <c r="AW65" s="140"/>
      <c r="AX65" s="140"/>
      <c r="AY65" s="140"/>
      <c r="AZ65" s="140"/>
      <c r="BA65" s="140"/>
      <c r="BB65" s="140"/>
      <c r="BC65" s="140"/>
      <c r="BD65" s="140"/>
      <c r="BE65" s="140"/>
      <c r="BF65" s="140"/>
      <c r="BG65" s="140"/>
      <c r="BH65" s="140"/>
      <c r="BI65" s="140"/>
      <c r="BJ65" s="140"/>
      <c r="BK65" s="140"/>
      <c r="BL65" s="140"/>
      <c r="BM65" s="140"/>
      <c r="BN65" s="140"/>
      <c r="BO65" s="140"/>
      <c r="BP65" s="140"/>
      <c r="BQ65" s="140"/>
      <c r="BR65" s="140"/>
      <c r="BS65" s="140"/>
      <c r="BT65" s="140"/>
      <c r="BU65" s="140"/>
      <c r="BV65" s="140"/>
      <c r="BW65" s="140"/>
      <c r="BX65" s="140"/>
      <c r="BY65" s="140"/>
      <c r="BZ65" s="140"/>
      <c r="CA65" s="140"/>
      <c r="CB65" s="140"/>
      <c r="CC65" s="140"/>
      <c r="CD65" s="140"/>
      <c r="CE65" s="140"/>
      <c r="CF65" s="140"/>
      <c r="CG65" s="140"/>
      <c r="CH65" s="140"/>
      <c r="CI65" s="140"/>
      <c r="CJ65" s="140"/>
      <c r="CK65" s="140"/>
      <c r="CL65" s="140"/>
      <c r="CM65" s="140"/>
      <c r="CN65" s="140"/>
      <c r="CO65" s="140"/>
      <c r="CP65" s="140"/>
      <c r="CQ65" s="140"/>
      <c r="CR65" s="140"/>
      <c r="CS65" s="140"/>
      <c r="CT65" s="140"/>
      <c r="CU65" s="140"/>
    </row>
    <row r="66" spans="1:124" ht="109.5" customHeight="1" x14ac:dyDescent="0.25">
      <c r="B66" s="140" t="s">
        <v>144</v>
      </c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  <c r="O66" s="140"/>
      <c r="P66" s="140"/>
      <c r="Q66" s="140"/>
      <c r="R66" s="140"/>
      <c r="S66" s="140"/>
      <c r="T66" s="140"/>
      <c r="U66" s="140"/>
      <c r="V66" s="140"/>
      <c r="W66" s="140"/>
      <c r="X66" s="140"/>
      <c r="Y66" s="140"/>
      <c r="Z66" s="140"/>
      <c r="AA66" s="140"/>
      <c r="AB66" s="140"/>
      <c r="AC66" s="140"/>
      <c r="AD66" s="140"/>
      <c r="AE66" s="140"/>
      <c r="AF66" s="140"/>
      <c r="AG66" s="140"/>
      <c r="AH66" s="140"/>
      <c r="AI66" s="140"/>
      <c r="AJ66" s="140"/>
      <c r="AK66" s="140"/>
      <c r="AL66" s="140"/>
      <c r="AM66" s="140"/>
      <c r="AN66" s="140"/>
      <c r="AO66" s="140"/>
      <c r="AP66" s="140"/>
      <c r="AQ66" s="140"/>
      <c r="AR66" s="140"/>
      <c r="AS66" s="140"/>
      <c r="AT66" s="140"/>
      <c r="AU66" s="140"/>
      <c r="AV66" s="140"/>
      <c r="AW66" s="140"/>
      <c r="AX66" s="140"/>
      <c r="AY66" s="140"/>
      <c r="AZ66" s="140"/>
      <c r="BA66" s="140"/>
      <c r="BB66" s="140"/>
      <c r="BC66" s="140"/>
      <c r="BD66" s="140"/>
      <c r="BE66" s="140"/>
      <c r="BF66" s="140"/>
      <c r="BG66" s="140"/>
      <c r="BH66" s="140"/>
      <c r="BI66" s="140"/>
      <c r="BJ66" s="140"/>
      <c r="BK66" s="140"/>
      <c r="BL66" s="140"/>
      <c r="BM66" s="140"/>
      <c r="BN66" s="140"/>
      <c r="BO66" s="140"/>
      <c r="BP66" s="140"/>
      <c r="BQ66" s="140"/>
      <c r="BR66" s="140"/>
      <c r="BS66" s="140"/>
      <c r="BT66" s="140"/>
      <c r="BU66" s="140"/>
      <c r="BV66" s="140"/>
      <c r="BW66" s="140"/>
      <c r="BX66" s="140"/>
      <c r="BY66" s="140"/>
      <c r="BZ66" s="140"/>
      <c r="CA66" s="140"/>
      <c r="CB66" s="140"/>
      <c r="CC66" s="140"/>
      <c r="CD66" s="140"/>
      <c r="CE66" s="140"/>
      <c r="CF66" s="140"/>
      <c r="CG66" s="140"/>
      <c r="CH66" s="140"/>
      <c r="CI66" s="140"/>
      <c r="CJ66" s="140"/>
      <c r="CK66" s="140"/>
      <c r="CL66" s="140"/>
      <c r="CM66" s="140"/>
      <c r="CN66" s="140"/>
      <c r="CO66" s="140"/>
      <c r="CP66" s="140"/>
      <c r="CQ66" s="140"/>
      <c r="CR66" s="140"/>
      <c r="CS66" s="140"/>
      <c r="CT66" s="140"/>
      <c r="CU66" s="140"/>
    </row>
    <row r="68" spans="1:124" s="14" customFormat="1" ht="15.75" x14ac:dyDescent="0.25">
      <c r="A68" s="5" t="s">
        <v>63</v>
      </c>
      <c r="B68" s="10" t="s">
        <v>64</v>
      </c>
      <c r="C68" s="10"/>
      <c r="D68" s="10"/>
    </row>
    <row r="69" spans="1:124" ht="39" customHeight="1" x14ac:dyDescent="0.25">
      <c r="B69" s="43" t="s">
        <v>26</v>
      </c>
      <c r="C69" s="44"/>
      <c r="D69" s="44"/>
      <c r="E69" s="44"/>
      <c r="F69" s="44"/>
      <c r="G69" s="45"/>
      <c r="H69" s="141" t="s">
        <v>65</v>
      </c>
      <c r="I69" s="142"/>
      <c r="J69" s="142"/>
      <c r="K69" s="142"/>
      <c r="L69" s="142"/>
      <c r="M69" s="142"/>
      <c r="N69" s="142"/>
      <c r="O69" s="142"/>
      <c r="P69" s="142"/>
      <c r="Q69" s="142"/>
      <c r="R69" s="142"/>
      <c r="S69" s="142"/>
      <c r="T69" s="142"/>
      <c r="U69" s="142"/>
      <c r="V69" s="142"/>
      <c r="W69" s="142"/>
      <c r="X69" s="142"/>
      <c r="Y69" s="142"/>
      <c r="Z69" s="142"/>
      <c r="AA69" s="142"/>
      <c r="AB69" s="142"/>
      <c r="AC69" s="143"/>
      <c r="AD69" s="150" t="s">
        <v>66</v>
      </c>
      <c r="AE69" s="151"/>
      <c r="AF69" s="151"/>
      <c r="AG69" s="151"/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2"/>
      <c r="BF69" s="141" t="s">
        <v>67</v>
      </c>
      <c r="BG69" s="142"/>
      <c r="BH69" s="142"/>
      <c r="BI69" s="142"/>
      <c r="BJ69" s="142"/>
      <c r="BK69" s="142"/>
      <c r="BL69" s="143"/>
      <c r="BM69" s="141" t="s">
        <v>68</v>
      </c>
      <c r="BN69" s="142"/>
      <c r="BO69" s="142"/>
      <c r="BP69" s="142"/>
      <c r="BQ69" s="142"/>
      <c r="BR69" s="142"/>
      <c r="BS69" s="143"/>
      <c r="BT69" s="42" t="s">
        <v>69</v>
      </c>
      <c r="BU69" s="42"/>
      <c r="BV69" s="42"/>
      <c r="BW69" s="42"/>
      <c r="BX69" s="42"/>
      <c r="BY69" s="42"/>
      <c r="BZ69" s="42"/>
      <c r="CA69" s="42"/>
      <c r="CB69" s="42"/>
      <c r="CC69" s="42"/>
      <c r="CD69" s="42"/>
      <c r="CE69" s="42"/>
      <c r="CF69" s="42"/>
      <c r="CG69" s="42" t="s">
        <v>70</v>
      </c>
      <c r="CH69" s="42"/>
      <c r="CI69" s="42"/>
      <c r="CJ69" s="42"/>
      <c r="CK69" s="42"/>
      <c r="CL69" s="42"/>
      <c r="CM69" s="42"/>
      <c r="CN69" s="42"/>
      <c r="CO69" s="42"/>
      <c r="CP69" s="42"/>
      <c r="CQ69" s="42"/>
      <c r="CR69" s="42"/>
      <c r="CS69" s="42"/>
    </row>
    <row r="70" spans="1:124" ht="15.75" customHeight="1" x14ac:dyDescent="0.25">
      <c r="B70" s="46"/>
      <c r="C70" s="47"/>
      <c r="D70" s="47"/>
      <c r="E70" s="47"/>
      <c r="F70" s="47"/>
      <c r="G70" s="48"/>
      <c r="H70" s="144"/>
      <c r="I70" s="145"/>
      <c r="J70" s="145"/>
      <c r="K70" s="145"/>
      <c r="L70" s="145"/>
      <c r="M70" s="145"/>
      <c r="N70" s="145"/>
      <c r="O70" s="145"/>
      <c r="P70" s="145"/>
      <c r="Q70" s="145"/>
      <c r="R70" s="145"/>
      <c r="S70" s="145"/>
      <c r="T70" s="145"/>
      <c r="U70" s="145"/>
      <c r="V70" s="145"/>
      <c r="W70" s="145"/>
      <c r="X70" s="145"/>
      <c r="Y70" s="145"/>
      <c r="Z70" s="145"/>
      <c r="AA70" s="145"/>
      <c r="AB70" s="145"/>
      <c r="AC70" s="146"/>
      <c r="AD70" s="138" t="s">
        <v>55</v>
      </c>
      <c r="AE70" s="139"/>
      <c r="AF70" s="139"/>
      <c r="AG70" s="139"/>
      <c r="AH70" s="139"/>
      <c r="AI70" s="139"/>
      <c r="AJ70" s="139"/>
      <c r="AK70" s="139"/>
      <c r="AL70" s="139"/>
      <c r="AM70" s="139"/>
      <c r="AN70" s="139"/>
      <c r="AO70" s="139"/>
      <c r="AP70" s="139"/>
      <c r="AQ70" s="139"/>
      <c r="AR70" s="138" t="s">
        <v>56</v>
      </c>
      <c r="AS70" s="139"/>
      <c r="AT70" s="139"/>
      <c r="AU70" s="139"/>
      <c r="AV70" s="139"/>
      <c r="AW70" s="139"/>
      <c r="AX70" s="139"/>
      <c r="AY70" s="139"/>
      <c r="AZ70" s="139"/>
      <c r="BA70" s="139"/>
      <c r="BB70" s="139"/>
      <c r="BC70" s="139"/>
      <c r="BD70" s="139"/>
      <c r="BE70" s="139"/>
      <c r="BF70" s="144"/>
      <c r="BG70" s="145"/>
      <c r="BH70" s="145"/>
      <c r="BI70" s="145"/>
      <c r="BJ70" s="145"/>
      <c r="BK70" s="145"/>
      <c r="BL70" s="146"/>
      <c r="BM70" s="144"/>
      <c r="BN70" s="145"/>
      <c r="BO70" s="145"/>
      <c r="BP70" s="145"/>
      <c r="BQ70" s="145"/>
      <c r="BR70" s="145"/>
      <c r="BS70" s="146"/>
      <c r="BT70" s="42"/>
      <c r="BU70" s="42"/>
      <c r="BV70" s="42"/>
      <c r="BW70" s="42"/>
      <c r="BX70" s="42"/>
      <c r="BY70" s="42"/>
      <c r="BZ70" s="42"/>
      <c r="CA70" s="42"/>
      <c r="CB70" s="42"/>
      <c r="CC70" s="42"/>
      <c r="CD70" s="42"/>
      <c r="CE70" s="42"/>
      <c r="CF70" s="42"/>
      <c r="CG70" s="42"/>
      <c r="CH70" s="42"/>
      <c r="CI70" s="42"/>
      <c r="CJ70" s="42"/>
      <c r="CK70" s="42"/>
      <c r="CL70" s="42"/>
      <c r="CM70" s="42"/>
      <c r="CN70" s="42"/>
      <c r="CO70" s="42"/>
      <c r="CP70" s="42"/>
      <c r="CQ70" s="42"/>
      <c r="CR70" s="42"/>
      <c r="CS70" s="42"/>
    </row>
    <row r="71" spans="1:124" ht="33.75" customHeight="1" x14ac:dyDescent="0.25">
      <c r="B71" s="49"/>
      <c r="C71" s="50"/>
      <c r="D71" s="50"/>
      <c r="E71" s="50"/>
      <c r="F71" s="50"/>
      <c r="G71" s="51"/>
      <c r="H71" s="147"/>
      <c r="I71" s="148"/>
      <c r="J71" s="148"/>
      <c r="K71" s="148"/>
      <c r="L71" s="148"/>
      <c r="M71" s="148"/>
      <c r="N71" s="148"/>
      <c r="O71" s="148"/>
      <c r="P71" s="148"/>
      <c r="Q71" s="148"/>
      <c r="R71" s="148"/>
      <c r="S71" s="148"/>
      <c r="T71" s="148"/>
      <c r="U71" s="148"/>
      <c r="V71" s="148"/>
      <c r="W71" s="148"/>
      <c r="X71" s="148"/>
      <c r="Y71" s="148"/>
      <c r="Z71" s="148"/>
      <c r="AA71" s="148"/>
      <c r="AB71" s="148"/>
      <c r="AC71" s="149"/>
      <c r="AD71" s="41" t="s">
        <v>71</v>
      </c>
      <c r="AE71" s="41"/>
      <c r="AF71" s="41"/>
      <c r="AG71" s="41"/>
      <c r="AH71" s="41"/>
      <c r="AI71" s="41"/>
      <c r="AJ71" s="41"/>
      <c r="AK71" s="41" t="s">
        <v>72</v>
      </c>
      <c r="AL71" s="41"/>
      <c r="AM71" s="41"/>
      <c r="AN71" s="41"/>
      <c r="AO71" s="41"/>
      <c r="AP71" s="41"/>
      <c r="AQ71" s="41"/>
      <c r="AR71" s="41" t="s">
        <v>71</v>
      </c>
      <c r="AS71" s="41"/>
      <c r="AT71" s="41"/>
      <c r="AU71" s="41"/>
      <c r="AV71" s="41"/>
      <c r="AW71" s="41"/>
      <c r="AX71" s="41"/>
      <c r="AY71" s="41" t="s">
        <v>72</v>
      </c>
      <c r="AZ71" s="41"/>
      <c r="BA71" s="41"/>
      <c r="BB71" s="41"/>
      <c r="BC71" s="41"/>
      <c r="BD71" s="41"/>
      <c r="BE71" s="41"/>
      <c r="BF71" s="147"/>
      <c r="BG71" s="148"/>
      <c r="BH71" s="148"/>
      <c r="BI71" s="148"/>
      <c r="BJ71" s="148"/>
      <c r="BK71" s="148"/>
      <c r="BL71" s="149"/>
      <c r="BM71" s="147"/>
      <c r="BN71" s="148"/>
      <c r="BO71" s="148"/>
      <c r="BP71" s="148"/>
      <c r="BQ71" s="148"/>
      <c r="BR71" s="148"/>
      <c r="BS71" s="149"/>
      <c r="BT71" s="42"/>
      <c r="BU71" s="42"/>
      <c r="BV71" s="42"/>
      <c r="BW71" s="42"/>
      <c r="BX71" s="42"/>
      <c r="BY71" s="42"/>
      <c r="BZ71" s="42"/>
      <c r="CA71" s="42"/>
      <c r="CB71" s="42"/>
      <c r="CC71" s="42"/>
      <c r="CD71" s="42"/>
      <c r="CE71" s="42"/>
      <c r="CF71" s="42"/>
      <c r="CG71" s="42"/>
      <c r="CH71" s="42"/>
      <c r="CI71" s="42"/>
      <c r="CJ71" s="42"/>
      <c r="CK71" s="42"/>
      <c r="CL71" s="42"/>
      <c r="CM71" s="42"/>
      <c r="CN71" s="42"/>
      <c r="CO71" s="42"/>
      <c r="CP71" s="42"/>
      <c r="CQ71" s="42"/>
      <c r="CR71" s="42"/>
      <c r="CS71" s="42"/>
    </row>
    <row r="72" spans="1:124" s="19" customFormat="1" ht="25.5" customHeight="1" x14ac:dyDescent="0.2">
      <c r="A72" s="18"/>
      <c r="B72" s="134">
        <v>1</v>
      </c>
      <c r="C72" s="135"/>
      <c r="D72" s="135"/>
      <c r="E72" s="135"/>
      <c r="F72" s="135"/>
      <c r="G72" s="136"/>
      <c r="H72" s="162" t="s">
        <v>96</v>
      </c>
      <c r="I72" s="163"/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3"/>
      <c r="U72" s="163"/>
      <c r="V72" s="163"/>
      <c r="W72" s="163"/>
      <c r="X72" s="163"/>
      <c r="Y72" s="163"/>
      <c r="Z72" s="163"/>
      <c r="AA72" s="163"/>
      <c r="AB72" s="163"/>
      <c r="AC72" s="164"/>
      <c r="AD72" s="165"/>
      <c r="AE72" s="166"/>
      <c r="AF72" s="166"/>
      <c r="AG72" s="166"/>
      <c r="AH72" s="166"/>
      <c r="AI72" s="166"/>
      <c r="AJ72" s="167"/>
      <c r="AK72" s="165"/>
      <c r="AL72" s="166"/>
      <c r="AM72" s="166"/>
      <c r="AN72" s="166"/>
      <c r="AO72" s="166"/>
      <c r="AP72" s="166"/>
      <c r="AQ72" s="167"/>
      <c r="AR72" s="165"/>
      <c r="AS72" s="166"/>
      <c r="AT72" s="166"/>
      <c r="AU72" s="166"/>
      <c r="AV72" s="166"/>
      <c r="AW72" s="166"/>
      <c r="AX72" s="167"/>
      <c r="AY72" s="165"/>
      <c r="AZ72" s="166"/>
      <c r="BA72" s="166"/>
      <c r="BB72" s="166"/>
      <c r="BC72" s="166"/>
      <c r="BD72" s="166"/>
      <c r="BE72" s="167"/>
      <c r="BF72" s="153"/>
      <c r="BG72" s="154"/>
      <c r="BH72" s="154"/>
      <c r="BI72" s="154"/>
      <c r="BJ72" s="154"/>
      <c r="BK72" s="154"/>
      <c r="BL72" s="155"/>
      <c r="BM72" s="153"/>
      <c r="BN72" s="154"/>
      <c r="BO72" s="154"/>
      <c r="BP72" s="154"/>
      <c r="BQ72" s="154"/>
      <c r="BR72" s="154"/>
      <c r="BS72" s="155"/>
      <c r="BT72" s="103"/>
      <c r="BU72" s="103"/>
      <c r="BV72" s="103"/>
      <c r="BW72" s="103"/>
      <c r="BX72" s="103"/>
      <c r="BY72" s="103"/>
      <c r="BZ72" s="103"/>
      <c r="CA72" s="103"/>
      <c r="CB72" s="103"/>
      <c r="CC72" s="103"/>
      <c r="CD72" s="103"/>
      <c r="CE72" s="103"/>
      <c r="CF72" s="103"/>
      <c r="CG72" s="103"/>
      <c r="CH72" s="103"/>
      <c r="CI72" s="103"/>
      <c r="CJ72" s="103"/>
      <c r="CK72" s="103"/>
      <c r="CL72" s="103"/>
      <c r="CM72" s="103"/>
      <c r="CN72" s="103"/>
      <c r="CO72" s="103"/>
      <c r="CP72" s="103"/>
      <c r="CQ72" s="103"/>
      <c r="CR72" s="103"/>
      <c r="CS72" s="103"/>
    </row>
    <row r="73" spans="1:124" ht="25.5" customHeight="1" x14ac:dyDescent="0.25">
      <c r="B73" s="156" t="s">
        <v>86</v>
      </c>
      <c r="C73" s="157"/>
      <c r="D73" s="157"/>
      <c r="E73" s="157"/>
      <c r="F73" s="157"/>
      <c r="G73" s="158"/>
      <c r="H73" s="83" t="s">
        <v>97</v>
      </c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  <c r="AA73" s="84"/>
      <c r="AB73" s="84"/>
      <c r="AC73" s="85"/>
      <c r="AD73" s="159" t="s">
        <v>145</v>
      </c>
      <c r="AE73" s="160"/>
      <c r="AF73" s="160"/>
      <c r="AG73" s="160"/>
      <c r="AH73" s="160"/>
      <c r="AI73" s="160"/>
      <c r="AJ73" s="161"/>
      <c r="AK73" s="159" t="s">
        <v>145</v>
      </c>
      <c r="AL73" s="160"/>
      <c r="AM73" s="160"/>
      <c r="AN73" s="160"/>
      <c r="AO73" s="160"/>
      <c r="AP73" s="160"/>
      <c r="AQ73" s="161"/>
      <c r="AR73" s="159" t="s">
        <v>146</v>
      </c>
      <c r="AS73" s="160"/>
      <c r="AT73" s="160"/>
      <c r="AU73" s="160"/>
      <c r="AV73" s="160"/>
      <c r="AW73" s="160"/>
      <c r="AX73" s="161"/>
      <c r="AY73" s="159" t="s">
        <v>146</v>
      </c>
      <c r="AZ73" s="160"/>
      <c r="BA73" s="160"/>
      <c r="BB73" s="160"/>
      <c r="BC73" s="160"/>
      <c r="BD73" s="160"/>
      <c r="BE73" s="161"/>
      <c r="BF73" s="168">
        <v>1</v>
      </c>
      <c r="BG73" s="169"/>
      <c r="BH73" s="169"/>
      <c r="BI73" s="169"/>
      <c r="BJ73" s="169"/>
      <c r="BK73" s="169"/>
      <c r="BL73" s="170"/>
      <c r="BM73" s="168"/>
      <c r="BN73" s="169"/>
      <c r="BO73" s="169"/>
      <c r="BP73" s="169"/>
      <c r="BQ73" s="169"/>
      <c r="BR73" s="169"/>
      <c r="BS73" s="170"/>
      <c r="BT73" s="75"/>
      <c r="BU73" s="75"/>
      <c r="BV73" s="75"/>
      <c r="BW73" s="75"/>
      <c r="BX73" s="75"/>
      <c r="BY73" s="75"/>
      <c r="BZ73" s="75"/>
      <c r="CA73" s="75"/>
      <c r="CB73" s="75"/>
      <c r="CC73" s="75"/>
      <c r="CD73" s="75"/>
      <c r="CE73" s="75"/>
      <c r="CF73" s="75"/>
      <c r="CG73" s="75"/>
      <c r="CH73" s="75"/>
      <c r="CI73" s="75"/>
      <c r="CJ73" s="75"/>
      <c r="CK73" s="75"/>
      <c r="CL73" s="75"/>
      <c r="CM73" s="75"/>
      <c r="CN73" s="75"/>
      <c r="CO73" s="75"/>
      <c r="CP73" s="75"/>
      <c r="CQ73" s="75"/>
      <c r="CR73" s="75"/>
      <c r="CS73" s="75"/>
    </row>
    <row r="74" spans="1:124" ht="25.5" customHeight="1" x14ac:dyDescent="0.25">
      <c r="B74" s="156" t="s">
        <v>84</v>
      </c>
      <c r="C74" s="157"/>
      <c r="D74" s="157"/>
      <c r="E74" s="157"/>
      <c r="F74" s="157"/>
      <c r="G74" s="158"/>
      <c r="H74" s="83" t="s">
        <v>98</v>
      </c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5"/>
      <c r="AD74" s="159" t="s">
        <v>145</v>
      </c>
      <c r="AE74" s="160"/>
      <c r="AF74" s="160"/>
      <c r="AG74" s="160"/>
      <c r="AH74" s="160"/>
      <c r="AI74" s="160"/>
      <c r="AJ74" s="161"/>
      <c r="AK74" s="159" t="s">
        <v>145</v>
      </c>
      <c r="AL74" s="160"/>
      <c r="AM74" s="160"/>
      <c r="AN74" s="160"/>
      <c r="AO74" s="160"/>
      <c r="AP74" s="160"/>
      <c r="AQ74" s="161"/>
      <c r="AR74" s="159" t="s">
        <v>146</v>
      </c>
      <c r="AS74" s="160"/>
      <c r="AT74" s="160"/>
      <c r="AU74" s="160"/>
      <c r="AV74" s="160"/>
      <c r="AW74" s="160"/>
      <c r="AX74" s="161"/>
      <c r="AY74" s="159" t="s">
        <v>146</v>
      </c>
      <c r="AZ74" s="160"/>
      <c r="BA74" s="160"/>
      <c r="BB74" s="160"/>
      <c r="BC74" s="160"/>
      <c r="BD74" s="160"/>
      <c r="BE74" s="161"/>
      <c r="BF74" s="168">
        <v>1</v>
      </c>
      <c r="BG74" s="169"/>
      <c r="BH74" s="169"/>
      <c r="BI74" s="169"/>
      <c r="BJ74" s="169"/>
      <c r="BK74" s="169"/>
      <c r="BL74" s="170"/>
      <c r="BM74" s="168"/>
      <c r="BN74" s="169"/>
      <c r="BO74" s="169"/>
      <c r="BP74" s="169"/>
      <c r="BQ74" s="169"/>
      <c r="BR74" s="169"/>
      <c r="BS74" s="170"/>
      <c r="BT74" s="75"/>
      <c r="BU74" s="75"/>
      <c r="BV74" s="75"/>
      <c r="BW74" s="75"/>
      <c r="BX74" s="75"/>
      <c r="BY74" s="75"/>
      <c r="BZ74" s="75"/>
      <c r="CA74" s="75"/>
      <c r="CB74" s="75"/>
      <c r="CC74" s="75"/>
      <c r="CD74" s="75"/>
      <c r="CE74" s="75"/>
      <c r="CF74" s="75"/>
      <c r="CG74" s="75"/>
      <c r="CH74" s="75"/>
      <c r="CI74" s="75"/>
      <c r="CJ74" s="75"/>
      <c r="CK74" s="75"/>
      <c r="CL74" s="75"/>
      <c r="CM74" s="75"/>
      <c r="CN74" s="75"/>
      <c r="CO74" s="75"/>
      <c r="CP74" s="75"/>
      <c r="CQ74" s="75"/>
      <c r="CR74" s="75"/>
      <c r="CS74" s="75"/>
    </row>
    <row r="75" spans="1:124" ht="30" customHeight="1" x14ac:dyDescent="0.25">
      <c r="B75" s="156" t="s">
        <v>85</v>
      </c>
      <c r="C75" s="157"/>
      <c r="D75" s="157"/>
      <c r="E75" s="157"/>
      <c r="F75" s="157"/>
      <c r="G75" s="158"/>
      <c r="H75" s="83" t="s">
        <v>99</v>
      </c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5"/>
      <c r="AD75" s="159" t="s">
        <v>145</v>
      </c>
      <c r="AE75" s="160"/>
      <c r="AF75" s="160"/>
      <c r="AG75" s="160"/>
      <c r="AH75" s="160"/>
      <c r="AI75" s="160"/>
      <c r="AJ75" s="161"/>
      <c r="AK75" s="159" t="s">
        <v>145</v>
      </c>
      <c r="AL75" s="160"/>
      <c r="AM75" s="160"/>
      <c r="AN75" s="160"/>
      <c r="AO75" s="160"/>
      <c r="AP75" s="160"/>
      <c r="AQ75" s="161"/>
      <c r="AR75" s="159" t="s">
        <v>146</v>
      </c>
      <c r="AS75" s="160"/>
      <c r="AT75" s="160"/>
      <c r="AU75" s="160"/>
      <c r="AV75" s="160"/>
      <c r="AW75" s="160"/>
      <c r="AX75" s="161"/>
      <c r="AY75" s="159" t="s">
        <v>146</v>
      </c>
      <c r="AZ75" s="160"/>
      <c r="BA75" s="160"/>
      <c r="BB75" s="160"/>
      <c r="BC75" s="160"/>
      <c r="BD75" s="160"/>
      <c r="BE75" s="161"/>
      <c r="BF75" s="168">
        <v>1</v>
      </c>
      <c r="BG75" s="169"/>
      <c r="BH75" s="169"/>
      <c r="BI75" s="169"/>
      <c r="BJ75" s="169"/>
      <c r="BK75" s="169"/>
      <c r="BL75" s="170"/>
      <c r="BM75" s="168"/>
      <c r="BN75" s="169"/>
      <c r="BO75" s="169"/>
      <c r="BP75" s="169"/>
      <c r="BQ75" s="169"/>
      <c r="BR75" s="169"/>
      <c r="BS75" s="170"/>
      <c r="BT75" s="75"/>
      <c r="BU75" s="75"/>
      <c r="BV75" s="75"/>
      <c r="BW75" s="75"/>
      <c r="BX75" s="75"/>
      <c r="BY75" s="75"/>
      <c r="BZ75" s="75"/>
      <c r="CA75" s="75"/>
      <c r="CB75" s="75"/>
      <c r="CC75" s="75"/>
      <c r="CD75" s="75"/>
      <c r="CE75" s="75"/>
      <c r="CF75" s="75"/>
      <c r="CG75" s="75"/>
      <c r="CH75" s="75"/>
      <c r="CI75" s="75"/>
      <c r="CJ75" s="75"/>
      <c r="CK75" s="75"/>
      <c r="CL75" s="75"/>
      <c r="CM75" s="75"/>
      <c r="CN75" s="75"/>
      <c r="CO75" s="75"/>
      <c r="CP75" s="75"/>
      <c r="CQ75" s="75"/>
      <c r="CR75" s="75"/>
      <c r="CS75" s="75"/>
    </row>
    <row r="76" spans="1:124" s="19" customFormat="1" ht="25.5" customHeight="1" x14ac:dyDescent="0.2">
      <c r="A76" s="18"/>
      <c r="B76" s="134">
        <v>2</v>
      </c>
      <c r="C76" s="135"/>
      <c r="D76" s="135"/>
      <c r="E76" s="135"/>
      <c r="F76" s="135"/>
      <c r="G76" s="136"/>
      <c r="H76" s="162" t="s">
        <v>74</v>
      </c>
      <c r="I76" s="163"/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 s="163"/>
      <c r="V76" s="163"/>
      <c r="W76" s="163"/>
      <c r="X76" s="163"/>
      <c r="Y76" s="163"/>
      <c r="Z76" s="163"/>
      <c r="AA76" s="163"/>
      <c r="AB76" s="163"/>
      <c r="AC76" s="164"/>
      <c r="AD76" s="165"/>
      <c r="AE76" s="166"/>
      <c r="AF76" s="166"/>
      <c r="AG76" s="166"/>
      <c r="AH76" s="166"/>
      <c r="AI76" s="166"/>
      <c r="AJ76" s="167"/>
      <c r="AK76" s="165"/>
      <c r="AL76" s="166"/>
      <c r="AM76" s="166"/>
      <c r="AN76" s="166"/>
      <c r="AO76" s="166"/>
      <c r="AP76" s="166"/>
      <c r="AQ76" s="167"/>
      <c r="AR76" s="165"/>
      <c r="AS76" s="166"/>
      <c r="AT76" s="166"/>
      <c r="AU76" s="166"/>
      <c r="AV76" s="166"/>
      <c r="AW76" s="166"/>
      <c r="AX76" s="167"/>
      <c r="AY76" s="165"/>
      <c r="AZ76" s="166"/>
      <c r="BA76" s="166"/>
      <c r="BB76" s="166"/>
      <c r="BC76" s="166"/>
      <c r="BD76" s="166"/>
      <c r="BE76" s="167"/>
      <c r="BF76" s="174"/>
      <c r="BG76" s="175"/>
      <c r="BH76" s="175"/>
      <c r="BI76" s="175"/>
      <c r="BJ76" s="175"/>
      <c r="BK76" s="175"/>
      <c r="BL76" s="176"/>
      <c r="BM76" s="174"/>
      <c r="BN76" s="175"/>
      <c r="BO76" s="175"/>
      <c r="BP76" s="175"/>
      <c r="BQ76" s="175"/>
      <c r="BR76" s="175"/>
      <c r="BS76" s="176"/>
      <c r="BT76" s="103"/>
      <c r="BU76" s="103"/>
      <c r="BV76" s="103"/>
      <c r="BW76" s="103"/>
      <c r="BX76" s="103"/>
      <c r="BY76" s="103"/>
      <c r="BZ76" s="103"/>
      <c r="CA76" s="103"/>
      <c r="CB76" s="103"/>
      <c r="CC76" s="103"/>
      <c r="CD76" s="103"/>
      <c r="CE76" s="103"/>
      <c r="CF76" s="103"/>
      <c r="CG76" s="103"/>
      <c r="CH76" s="103"/>
      <c r="CI76" s="103"/>
      <c r="CJ76" s="103"/>
      <c r="CK76" s="103"/>
      <c r="CL76" s="103"/>
      <c r="CM76" s="103"/>
      <c r="CN76" s="103"/>
      <c r="CO76" s="103"/>
      <c r="CP76" s="103"/>
      <c r="CQ76" s="103"/>
      <c r="CR76" s="103"/>
      <c r="CS76" s="103"/>
    </row>
    <row r="77" spans="1:124" ht="25.5" customHeight="1" x14ac:dyDescent="0.25">
      <c r="B77" s="156" t="s">
        <v>87</v>
      </c>
      <c r="C77" s="157"/>
      <c r="D77" s="157"/>
      <c r="E77" s="157"/>
      <c r="F77" s="157"/>
      <c r="G77" s="158"/>
      <c r="H77" s="83" t="s">
        <v>147</v>
      </c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5"/>
      <c r="AD77" s="159" t="s">
        <v>148</v>
      </c>
      <c r="AE77" s="160"/>
      <c r="AF77" s="160"/>
      <c r="AG77" s="160"/>
      <c r="AH77" s="160"/>
      <c r="AI77" s="160"/>
      <c r="AJ77" s="161"/>
      <c r="AK77" s="159" t="s">
        <v>149</v>
      </c>
      <c r="AL77" s="160"/>
      <c r="AM77" s="160"/>
      <c r="AN77" s="160"/>
      <c r="AO77" s="160"/>
      <c r="AP77" s="160"/>
      <c r="AQ77" s="161"/>
      <c r="AR77" s="159" t="s">
        <v>150</v>
      </c>
      <c r="AS77" s="160"/>
      <c r="AT77" s="160"/>
      <c r="AU77" s="160"/>
      <c r="AV77" s="160"/>
      <c r="AW77" s="160"/>
      <c r="AX77" s="161"/>
      <c r="AY77" s="159"/>
      <c r="AZ77" s="160"/>
      <c r="BA77" s="160"/>
      <c r="BB77" s="160"/>
      <c r="BC77" s="160"/>
      <c r="BD77" s="160"/>
      <c r="BE77" s="161"/>
      <c r="BF77" s="171">
        <f>BF79</f>
        <v>0.41244093033506107</v>
      </c>
      <c r="BG77" s="172"/>
      <c r="BH77" s="172"/>
      <c r="BI77" s="172"/>
      <c r="BJ77" s="172"/>
      <c r="BK77" s="172"/>
      <c r="BL77" s="173"/>
      <c r="BM77" s="168"/>
      <c r="BN77" s="169"/>
      <c r="BO77" s="169"/>
      <c r="BP77" s="169"/>
      <c r="BQ77" s="169"/>
      <c r="BR77" s="169"/>
      <c r="BS77" s="170"/>
      <c r="BT77" s="75"/>
      <c r="BU77" s="75"/>
      <c r="BV77" s="75"/>
      <c r="BW77" s="75"/>
      <c r="BX77" s="75"/>
      <c r="BY77" s="75"/>
      <c r="BZ77" s="75"/>
      <c r="CA77" s="75"/>
      <c r="CB77" s="75"/>
      <c r="CC77" s="75"/>
      <c r="CD77" s="75"/>
      <c r="CE77" s="75"/>
      <c r="CF77" s="75"/>
      <c r="CG77" s="75"/>
      <c r="CH77" s="75"/>
      <c r="CI77" s="75"/>
      <c r="CJ77" s="75"/>
      <c r="CK77" s="75"/>
      <c r="CL77" s="75"/>
      <c r="CM77" s="75"/>
      <c r="CN77" s="75"/>
      <c r="CO77" s="75"/>
      <c r="CP77" s="75"/>
      <c r="CQ77" s="75"/>
      <c r="CR77" s="75"/>
      <c r="CS77" s="75"/>
      <c r="DT77" s="35"/>
    </row>
    <row r="78" spans="1:124" s="19" customFormat="1" ht="32.25" customHeight="1" x14ac:dyDescent="0.2">
      <c r="A78" s="18"/>
      <c r="B78" s="134">
        <v>3</v>
      </c>
      <c r="C78" s="135"/>
      <c r="D78" s="135"/>
      <c r="E78" s="135"/>
      <c r="F78" s="135"/>
      <c r="G78" s="136"/>
      <c r="H78" s="162" t="s">
        <v>151</v>
      </c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/>
      <c r="V78" s="163"/>
      <c r="W78" s="163"/>
      <c r="X78" s="163"/>
      <c r="Y78" s="163"/>
      <c r="Z78" s="163"/>
      <c r="AA78" s="163"/>
      <c r="AB78" s="163"/>
      <c r="AC78" s="164"/>
      <c r="AD78" s="165"/>
      <c r="AE78" s="166"/>
      <c r="AF78" s="166"/>
      <c r="AG78" s="166"/>
      <c r="AH78" s="166"/>
      <c r="AI78" s="166"/>
      <c r="AJ78" s="167"/>
      <c r="AK78" s="165"/>
      <c r="AL78" s="166"/>
      <c r="AM78" s="166"/>
      <c r="AN78" s="166"/>
      <c r="AO78" s="166"/>
      <c r="AP78" s="166"/>
      <c r="AQ78" s="167"/>
      <c r="AR78" s="165"/>
      <c r="AS78" s="166"/>
      <c r="AT78" s="166"/>
      <c r="AU78" s="166"/>
      <c r="AV78" s="166"/>
      <c r="AW78" s="166"/>
      <c r="AX78" s="167"/>
      <c r="AY78" s="165"/>
      <c r="AZ78" s="166"/>
      <c r="BA78" s="166"/>
      <c r="BB78" s="166"/>
      <c r="BC78" s="166"/>
      <c r="BD78" s="166"/>
      <c r="BE78" s="167"/>
      <c r="BF78" s="177"/>
      <c r="BG78" s="178"/>
      <c r="BH78" s="178"/>
      <c r="BI78" s="178"/>
      <c r="BJ78" s="178"/>
      <c r="BK78" s="178"/>
      <c r="BL78" s="179"/>
      <c r="BM78" s="174"/>
      <c r="BN78" s="175"/>
      <c r="BO78" s="175"/>
      <c r="BP78" s="175"/>
      <c r="BQ78" s="175"/>
      <c r="BR78" s="175"/>
      <c r="BS78" s="176"/>
      <c r="BT78" s="103"/>
      <c r="BU78" s="103"/>
      <c r="BV78" s="103"/>
      <c r="BW78" s="103"/>
      <c r="BX78" s="103"/>
      <c r="BY78" s="103"/>
      <c r="BZ78" s="103"/>
      <c r="CA78" s="103"/>
      <c r="CB78" s="103"/>
      <c r="CC78" s="103"/>
      <c r="CD78" s="103"/>
      <c r="CE78" s="103"/>
      <c r="CF78" s="103"/>
      <c r="CG78" s="103"/>
      <c r="CH78" s="103"/>
      <c r="CI78" s="103"/>
      <c r="CJ78" s="103"/>
      <c r="CK78" s="103"/>
      <c r="CL78" s="103"/>
      <c r="CM78" s="103"/>
      <c r="CN78" s="103"/>
      <c r="CO78" s="103"/>
      <c r="CP78" s="103"/>
      <c r="CQ78" s="103"/>
      <c r="CR78" s="103"/>
      <c r="CS78" s="103"/>
    </row>
    <row r="79" spans="1:124" ht="25.5" customHeight="1" x14ac:dyDescent="0.25">
      <c r="B79" s="156" t="s">
        <v>88</v>
      </c>
      <c r="C79" s="157"/>
      <c r="D79" s="157"/>
      <c r="E79" s="157"/>
      <c r="F79" s="157"/>
      <c r="G79" s="158"/>
      <c r="H79" s="83" t="s">
        <v>152</v>
      </c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5"/>
      <c r="AD79" s="159" t="s">
        <v>148</v>
      </c>
      <c r="AE79" s="160"/>
      <c r="AF79" s="160"/>
      <c r="AG79" s="160"/>
      <c r="AH79" s="160"/>
      <c r="AI79" s="160"/>
      <c r="AJ79" s="161"/>
      <c r="AK79" s="159" t="s">
        <v>149</v>
      </c>
      <c r="AL79" s="160"/>
      <c r="AM79" s="160"/>
      <c r="AN79" s="160"/>
      <c r="AO79" s="160"/>
      <c r="AP79" s="160"/>
      <c r="AQ79" s="161"/>
      <c r="AR79" s="159" t="s">
        <v>150</v>
      </c>
      <c r="AS79" s="160"/>
      <c r="AT79" s="160"/>
      <c r="AU79" s="160"/>
      <c r="AV79" s="160"/>
      <c r="AW79" s="160"/>
      <c r="AX79" s="161"/>
      <c r="AY79" s="159"/>
      <c r="AZ79" s="160"/>
      <c r="BA79" s="160"/>
      <c r="BB79" s="160"/>
      <c r="BC79" s="160"/>
      <c r="BD79" s="160"/>
      <c r="BE79" s="161"/>
      <c r="BF79" s="171">
        <f>BS58/BN58</f>
        <v>0.41244093033506107</v>
      </c>
      <c r="BG79" s="172"/>
      <c r="BH79" s="172"/>
      <c r="BI79" s="172"/>
      <c r="BJ79" s="172"/>
      <c r="BK79" s="172"/>
      <c r="BL79" s="173"/>
      <c r="BM79" s="168"/>
      <c r="BN79" s="169"/>
      <c r="BO79" s="169"/>
      <c r="BP79" s="169"/>
      <c r="BQ79" s="169"/>
      <c r="BR79" s="169"/>
      <c r="BS79" s="170"/>
      <c r="BT79" s="75"/>
      <c r="BU79" s="75"/>
      <c r="BV79" s="75"/>
      <c r="BW79" s="75"/>
      <c r="BX79" s="75"/>
      <c r="BY79" s="75"/>
      <c r="BZ79" s="75"/>
      <c r="CA79" s="75"/>
      <c r="CB79" s="75"/>
      <c r="CC79" s="75"/>
      <c r="CD79" s="75"/>
      <c r="CE79" s="75"/>
      <c r="CF79" s="75"/>
      <c r="CG79" s="75"/>
      <c r="CH79" s="75"/>
      <c r="CI79" s="75"/>
      <c r="CJ79" s="75"/>
      <c r="CK79" s="75"/>
      <c r="CL79" s="75"/>
      <c r="CM79" s="75"/>
      <c r="CN79" s="75"/>
      <c r="CO79" s="75"/>
      <c r="CP79" s="75"/>
      <c r="CQ79" s="75"/>
      <c r="CR79" s="75"/>
      <c r="CS79" s="75"/>
    </row>
    <row r="80" spans="1:124" ht="25.5" customHeight="1" x14ac:dyDescent="0.25">
      <c r="B80" s="156" t="s">
        <v>89</v>
      </c>
      <c r="C80" s="157"/>
      <c r="D80" s="157"/>
      <c r="E80" s="157"/>
      <c r="F80" s="157"/>
      <c r="G80" s="158"/>
      <c r="H80" s="83" t="s">
        <v>153</v>
      </c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5"/>
      <c r="AD80" s="159" t="s">
        <v>148</v>
      </c>
      <c r="AE80" s="160"/>
      <c r="AF80" s="160"/>
      <c r="AG80" s="160"/>
      <c r="AH80" s="160"/>
      <c r="AI80" s="160"/>
      <c r="AJ80" s="161"/>
      <c r="AK80" s="159" t="s">
        <v>149</v>
      </c>
      <c r="AL80" s="160"/>
      <c r="AM80" s="160"/>
      <c r="AN80" s="160"/>
      <c r="AO80" s="160"/>
      <c r="AP80" s="160"/>
      <c r="AQ80" s="161"/>
      <c r="AR80" s="159" t="s">
        <v>150</v>
      </c>
      <c r="AS80" s="160"/>
      <c r="AT80" s="160"/>
      <c r="AU80" s="160"/>
      <c r="AV80" s="160"/>
      <c r="AW80" s="160"/>
      <c r="AX80" s="161"/>
      <c r="AY80" s="159"/>
      <c r="AZ80" s="160"/>
      <c r="BA80" s="160"/>
      <c r="BB80" s="160"/>
      <c r="BC80" s="160"/>
      <c r="BD80" s="160"/>
      <c r="BE80" s="161"/>
      <c r="BF80" s="171">
        <f>BF79</f>
        <v>0.41244093033506107</v>
      </c>
      <c r="BG80" s="172"/>
      <c r="BH80" s="172"/>
      <c r="BI80" s="172"/>
      <c r="BJ80" s="172"/>
      <c r="BK80" s="172"/>
      <c r="BL80" s="173"/>
      <c r="BM80" s="168"/>
      <c r="BN80" s="169"/>
      <c r="BO80" s="169"/>
      <c r="BP80" s="169"/>
      <c r="BQ80" s="169"/>
      <c r="BR80" s="169"/>
      <c r="BS80" s="170"/>
      <c r="BT80" s="75"/>
      <c r="BU80" s="75"/>
      <c r="BV80" s="75"/>
      <c r="BW80" s="75"/>
      <c r="BX80" s="75"/>
      <c r="BY80" s="75"/>
      <c r="BZ80" s="75"/>
      <c r="CA80" s="75"/>
      <c r="CB80" s="75"/>
      <c r="CC80" s="75"/>
      <c r="CD80" s="75"/>
      <c r="CE80" s="75"/>
      <c r="CF80" s="75"/>
      <c r="CG80" s="75"/>
      <c r="CH80" s="75"/>
      <c r="CI80" s="75"/>
      <c r="CJ80" s="75"/>
      <c r="CK80" s="75"/>
      <c r="CL80" s="75"/>
      <c r="CM80" s="75"/>
      <c r="CN80" s="75"/>
      <c r="CO80" s="75"/>
      <c r="CP80" s="75"/>
      <c r="CQ80" s="75"/>
      <c r="CR80" s="75"/>
      <c r="CS80" s="75"/>
    </row>
    <row r="81" spans="1:124" ht="25.5" customHeight="1" x14ac:dyDescent="0.25">
      <c r="B81" s="156" t="s">
        <v>90</v>
      </c>
      <c r="C81" s="157"/>
      <c r="D81" s="157"/>
      <c r="E81" s="157"/>
      <c r="F81" s="157"/>
      <c r="G81" s="158"/>
      <c r="H81" s="83" t="s">
        <v>154</v>
      </c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4"/>
      <c r="U81" s="84"/>
      <c r="V81" s="84"/>
      <c r="W81" s="84"/>
      <c r="X81" s="84"/>
      <c r="Y81" s="84"/>
      <c r="Z81" s="84"/>
      <c r="AA81" s="84"/>
      <c r="AB81" s="84"/>
      <c r="AC81" s="85"/>
      <c r="AD81" s="159" t="s">
        <v>148</v>
      </c>
      <c r="AE81" s="160"/>
      <c r="AF81" s="160"/>
      <c r="AG81" s="160"/>
      <c r="AH81" s="160"/>
      <c r="AI81" s="160"/>
      <c r="AJ81" s="161"/>
      <c r="AK81" s="159" t="s">
        <v>149</v>
      </c>
      <c r="AL81" s="160"/>
      <c r="AM81" s="160"/>
      <c r="AN81" s="160"/>
      <c r="AO81" s="160"/>
      <c r="AP81" s="160"/>
      <c r="AQ81" s="161"/>
      <c r="AR81" s="159" t="s">
        <v>150</v>
      </c>
      <c r="AS81" s="160"/>
      <c r="AT81" s="160"/>
      <c r="AU81" s="160"/>
      <c r="AV81" s="160"/>
      <c r="AW81" s="160"/>
      <c r="AX81" s="161"/>
      <c r="AY81" s="159"/>
      <c r="AZ81" s="160"/>
      <c r="BA81" s="160"/>
      <c r="BB81" s="160"/>
      <c r="BC81" s="160"/>
      <c r="BD81" s="160"/>
      <c r="BE81" s="161"/>
      <c r="BF81" s="171">
        <f>BF79</f>
        <v>0.41244093033506107</v>
      </c>
      <c r="BG81" s="172"/>
      <c r="BH81" s="172"/>
      <c r="BI81" s="172"/>
      <c r="BJ81" s="172"/>
      <c r="BK81" s="172"/>
      <c r="BL81" s="173"/>
      <c r="BM81" s="168"/>
      <c r="BN81" s="169"/>
      <c r="BO81" s="169"/>
      <c r="BP81" s="169"/>
      <c r="BQ81" s="169"/>
      <c r="BR81" s="169"/>
      <c r="BS81" s="170"/>
      <c r="BT81" s="75"/>
      <c r="BU81" s="75"/>
      <c r="BV81" s="75"/>
      <c r="BW81" s="75"/>
      <c r="BX81" s="75"/>
      <c r="BY81" s="75"/>
      <c r="BZ81" s="75"/>
      <c r="CA81" s="75"/>
      <c r="CB81" s="75"/>
      <c r="CC81" s="75"/>
      <c r="CD81" s="75"/>
      <c r="CE81" s="75"/>
      <c r="CF81" s="75"/>
      <c r="CG81" s="75"/>
      <c r="CH81" s="75"/>
      <c r="CI81" s="75"/>
      <c r="CJ81" s="75"/>
      <c r="CK81" s="75"/>
      <c r="CL81" s="75"/>
      <c r="CM81" s="75"/>
      <c r="CN81" s="75"/>
      <c r="CO81" s="75"/>
      <c r="CP81" s="75"/>
      <c r="CQ81" s="75"/>
      <c r="CR81" s="75"/>
      <c r="CS81" s="75"/>
    </row>
    <row r="82" spans="1:124" ht="25.5" customHeight="1" x14ac:dyDescent="0.25">
      <c r="B82" s="156" t="s">
        <v>91</v>
      </c>
      <c r="C82" s="157"/>
      <c r="D82" s="157"/>
      <c r="E82" s="157"/>
      <c r="F82" s="157"/>
      <c r="G82" s="158"/>
      <c r="H82" s="83" t="s">
        <v>155</v>
      </c>
      <c r="I82" s="84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4"/>
      <c r="U82" s="84"/>
      <c r="V82" s="84"/>
      <c r="W82" s="84"/>
      <c r="X82" s="84"/>
      <c r="Y82" s="84"/>
      <c r="Z82" s="84"/>
      <c r="AA82" s="84"/>
      <c r="AB82" s="84"/>
      <c r="AC82" s="85"/>
      <c r="AD82" s="159" t="s">
        <v>150</v>
      </c>
      <c r="AE82" s="160"/>
      <c r="AF82" s="160"/>
      <c r="AG82" s="160"/>
      <c r="AH82" s="160"/>
      <c r="AI82" s="160"/>
      <c r="AJ82" s="161"/>
      <c r="AK82" s="159" t="s">
        <v>149</v>
      </c>
      <c r="AL82" s="160"/>
      <c r="AM82" s="160"/>
      <c r="AN82" s="160"/>
      <c r="AO82" s="160"/>
      <c r="AP82" s="160"/>
      <c r="AQ82" s="161"/>
      <c r="AR82" s="159" t="s">
        <v>150</v>
      </c>
      <c r="AS82" s="160"/>
      <c r="AT82" s="160"/>
      <c r="AU82" s="160"/>
      <c r="AV82" s="160"/>
      <c r="AW82" s="160"/>
      <c r="AX82" s="161"/>
      <c r="AY82" s="159"/>
      <c r="AZ82" s="160"/>
      <c r="BA82" s="160"/>
      <c r="BB82" s="160"/>
      <c r="BC82" s="160"/>
      <c r="BD82" s="160"/>
      <c r="BE82" s="161"/>
      <c r="BF82" s="171">
        <f>BF79</f>
        <v>0.41244093033506107</v>
      </c>
      <c r="BG82" s="172"/>
      <c r="BH82" s="172"/>
      <c r="BI82" s="172"/>
      <c r="BJ82" s="172"/>
      <c r="BK82" s="172"/>
      <c r="BL82" s="173"/>
      <c r="BM82" s="168"/>
      <c r="BN82" s="169"/>
      <c r="BO82" s="169"/>
      <c r="BP82" s="169"/>
      <c r="BQ82" s="169"/>
      <c r="BR82" s="169"/>
      <c r="BS82" s="170"/>
      <c r="BT82" s="75"/>
      <c r="BU82" s="75"/>
      <c r="BV82" s="75"/>
      <c r="BW82" s="75"/>
      <c r="BX82" s="75"/>
      <c r="BY82" s="75"/>
      <c r="BZ82" s="75"/>
      <c r="CA82" s="75"/>
      <c r="CB82" s="75"/>
      <c r="CC82" s="75"/>
      <c r="CD82" s="75"/>
      <c r="CE82" s="75"/>
      <c r="CF82" s="75"/>
      <c r="CG82" s="75"/>
      <c r="CH82" s="75"/>
      <c r="CI82" s="75"/>
      <c r="CJ82" s="75"/>
      <c r="CK82" s="75"/>
      <c r="CL82" s="75"/>
      <c r="CM82" s="75"/>
      <c r="CN82" s="75"/>
      <c r="CO82" s="75"/>
      <c r="CP82" s="75"/>
      <c r="CQ82" s="75"/>
      <c r="CR82" s="75"/>
      <c r="CS82" s="75"/>
    </row>
    <row r="83" spans="1:124" s="19" customFormat="1" ht="29.25" customHeight="1" x14ac:dyDescent="0.2">
      <c r="A83" s="18"/>
      <c r="B83" s="134">
        <v>4</v>
      </c>
      <c r="C83" s="135"/>
      <c r="D83" s="135"/>
      <c r="E83" s="135"/>
      <c r="F83" s="135"/>
      <c r="G83" s="136"/>
      <c r="H83" s="162" t="s">
        <v>77</v>
      </c>
      <c r="I83" s="163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63"/>
      <c r="Y83" s="163"/>
      <c r="Z83" s="163"/>
      <c r="AA83" s="163"/>
      <c r="AB83" s="163"/>
      <c r="AC83" s="164"/>
      <c r="AD83" s="165"/>
      <c r="AE83" s="166"/>
      <c r="AF83" s="166"/>
      <c r="AG83" s="166"/>
      <c r="AH83" s="166"/>
      <c r="AI83" s="166"/>
      <c r="AJ83" s="167"/>
      <c r="AK83" s="165"/>
      <c r="AL83" s="166"/>
      <c r="AM83" s="166"/>
      <c r="AN83" s="166"/>
      <c r="AO83" s="166"/>
      <c r="AP83" s="166"/>
      <c r="AQ83" s="167"/>
      <c r="AR83" s="165"/>
      <c r="AS83" s="166"/>
      <c r="AT83" s="166"/>
      <c r="AU83" s="166"/>
      <c r="AV83" s="166"/>
      <c r="AW83" s="166"/>
      <c r="AX83" s="167"/>
      <c r="AY83" s="165"/>
      <c r="AZ83" s="166"/>
      <c r="BA83" s="166"/>
      <c r="BB83" s="166"/>
      <c r="BC83" s="166"/>
      <c r="BD83" s="166"/>
      <c r="BE83" s="167"/>
      <c r="BF83" s="174"/>
      <c r="BG83" s="175"/>
      <c r="BH83" s="175"/>
      <c r="BI83" s="175"/>
      <c r="BJ83" s="175"/>
      <c r="BK83" s="175"/>
      <c r="BL83" s="176"/>
      <c r="BM83" s="174"/>
      <c r="BN83" s="175"/>
      <c r="BO83" s="175"/>
      <c r="BP83" s="175"/>
      <c r="BQ83" s="175"/>
      <c r="BR83" s="175"/>
      <c r="BS83" s="176"/>
      <c r="BT83" s="103"/>
      <c r="BU83" s="103"/>
      <c r="BV83" s="103"/>
      <c r="BW83" s="103"/>
      <c r="BX83" s="103"/>
      <c r="BY83" s="103"/>
      <c r="BZ83" s="103"/>
      <c r="CA83" s="103"/>
      <c r="CB83" s="103"/>
      <c r="CC83" s="103"/>
      <c r="CD83" s="103"/>
      <c r="CE83" s="103"/>
      <c r="CF83" s="103"/>
      <c r="CG83" s="103"/>
      <c r="CH83" s="103"/>
      <c r="CI83" s="103"/>
      <c r="CJ83" s="103"/>
      <c r="CK83" s="103"/>
      <c r="CL83" s="103"/>
      <c r="CM83" s="103"/>
      <c r="CN83" s="103"/>
      <c r="CO83" s="103"/>
      <c r="CP83" s="103"/>
      <c r="CQ83" s="103"/>
      <c r="CR83" s="103"/>
      <c r="CS83" s="103"/>
    </row>
    <row r="84" spans="1:124" ht="25.5" customHeight="1" x14ac:dyDescent="0.25">
      <c r="B84" s="156" t="s">
        <v>92</v>
      </c>
      <c r="C84" s="157"/>
      <c r="D84" s="157"/>
      <c r="E84" s="157"/>
      <c r="F84" s="157"/>
      <c r="G84" s="158"/>
      <c r="H84" s="83" t="s">
        <v>156</v>
      </c>
      <c r="I84" s="84"/>
      <c r="J84" s="84"/>
      <c r="K84" s="84"/>
      <c r="L84" s="84"/>
      <c r="M84" s="84"/>
      <c r="N84" s="84"/>
      <c r="O84" s="84"/>
      <c r="P84" s="84"/>
      <c r="Q84" s="84"/>
      <c r="R84" s="84"/>
      <c r="S84" s="84"/>
      <c r="T84" s="84"/>
      <c r="U84" s="84"/>
      <c r="V84" s="84"/>
      <c r="W84" s="84"/>
      <c r="X84" s="84"/>
      <c r="Y84" s="84"/>
      <c r="Z84" s="84"/>
      <c r="AA84" s="84"/>
      <c r="AB84" s="84"/>
      <c r="AC84" s="85"/>
      <c r="AD84" s="159" t="s">
        <v>150</v>
      </c>
      <c r="AE84" s="160"/>
      <c r="AF84" s="160"/>
      <c r="AG84" s="160"/>
      <c r="AH84" s="160"/>
      <c r="AI84" s="160"/>
      <c r="AJ84" s="161"/>
      <c r="AK84" s="159" t="s">
        <v>149</v>
      </c>
      <c r="AL84" s="160"/>
      <c r="AM84" s="160"/>
      <c r="AN84" s="160"/>
      <c r="AO84" s="160"/>
      <c r="AP84" s="160"/>
      <c r="AQ84" s="161"/>
      <c r="AR84" s="159" t="str">
        <f>AD84</f>
        <v>4 кв. 2021г.</v>
      </c>
      <c r="AS84" s="160"/>
      <c r="AT84" s="160"/>
      <c r="AU84" s="160"/>
      <c r="AV84" s="160"/>
      <c r="AW84" s="160"/>
      <c r="AX84" s="161"/>
      <c r="AY84" s="159"/>
      <c r="AZ84" s="160"/>
      <c r="BA84" s="160"/>
      <c r="BB84" s="160"/>
      <c r="BC84" s="160"/>
      <c r="BD84" s="160"/>
      <c r="BE84" s="161"/>
      <c r="BF84" s="171">
        <f>BS60/BN60</f>
        <v>0.41545854634205448</v>
      </c>
      <c r="BG84" s="172"/>
      <c r="BH84" s="172"/>
      <c r="BI84" s="172"/>
      <c r="BJ84" s="172"/>
      <c r="BK84" s="172"/>
      <c r="BL84" s="173"/>
      <c r="BM84" s="189"/>
      <c r="BN84" s="190"/>
      <c r="BO84" s="190"/>
      <c r="BP84" s="190"/>
      <c r="BQ84" s="190"/>
      <c r="BR84" s="190"/>
      <c r="BS84" s="191"/>
      <c r="BT84" s="75"/>
      <c r="BU84" s="75"/>
      <c r="BV84" s="75"/>
      <c r="BW84" s="75"/>
      <c r="BX84" s="75"/>
      <c r="BY84" s="75"/>
      <c r="BZ84" s="75"/>
      <c r="CA84" s="75"/>
      <c r="CB84" s="75"/>
      <c r="CC84" s="75"/>
      <c r="CD84" s="75"/>
      <c r="CE84" s="75"/>
      <c r="CF84" s="75"/>
      <c r="CG84" s="75"/>
      <c r="CH84" s="75"/>
      <c r="CI84" s="75"/>
      <c r="CJ84" s="75"/>
      <c r="CK84" s="75"/>
      <c r="CL84" s="75"/>
      <c r="CM84" s="75"/>
      <c r="CN84" s="75"/>
      <c r="CO84" s="75"/>
      <c r="CP84" s="75"/>
      <c r="CQ84" s="75"/>
      <c r="CR84" s="75"/>
      <c r="CS84" s="75"/>
      <c r="DT84" s="35"/>
    </row>
    <row r="87" spans="1:124" s="14" customFormat="1" ht="35.25" customHeight="1" x14ac:dyDescent="0.25">
      <c r="A87" s="24" t="s">
        <v>78</v>
      </c>
      <c r="B87" s="192" t="s">
        <v>81</v>
      </c>
      <c r="C87" s="192"/>
      <c r="D87" s="192"/>
      <c r="E87" s="192"/>
      <c r="F87" s="192"/>
      <c r="G87" s="192"/>
      <c r="H87" s="192"/>
      <c r="I87" s="192"/>
      <c r="J87" s="192"/>
      <c r="K87" s="192"/>
      <c r="L87" s="192"/>
      <c r="M87" s="192"/>
      <c r="N87" s="192"/>
      <c r="O87" s="192"/>
      <c r="P87" s="192"/>
      <c r="Q87" s="192"/>
      <c r="R87" s="192"/>
      <c r="S87" s="192"/>
      <c r="T87" s="192"/>
      <c r="U87" s="192"/>
      <c r="V87" s="192"/>
      <c r="W87" s="192"/>
      <c r="X87" s="192"/>
      <c r="Y87" s="192"/>
      <c r="Z87" s="192"/>
      <c r="AA87" s="192"/>
      <c r="AB87" s="192"/>
      <c r="AC87" s="192"/>
      <c r="AD87" s="192"/>
      <c r="AE87" s="192"/>
      <c r="AF87" s="192"/>
      <c r="AG87" s="192"/>
      <c r="AH87" s="192"/>
      <c r="AI87" s="192"/>
      <c r="AJ87" s="192"/>
      <c r="AK87" s="192"/>
      <c r="AL87" s="192"/>
      <c r="AM87" s="192"/>
      <c r="AN87" s="192"/>
      <c r="AO87" s="192"/>
      <c r="AP87" s="192"/>
      <c r="AQ87" s="192"/>
      <c r="AR87" s="192"/>
      <c r="AS87" s="192"/>
      <c r="AT87" s="192"/>
      <c r="AU87" s="192"/>
      <c r="AV87" s="192"/>
      <c r="AW87" s="192"/>
      <c r="AX87" s="192"/>
      <c r="AY87" s="192"/>
      <c r="AZ87" s="192"/>
      <c r="BA87" s="192"/>
      <c r="BB87" s="192"/>
      <c r="BC87" s="192"/>
      <c r="BD87" s="192"/>
      <c r="BE87" s="192"/>
      <c r="BF87" s="192"/>
      <c r="BG87" s="192"/>
      <c r="BH87" s="192"/>
      <c r="BI87" s="192"/>
      <c r="BJ87" s="192"/>
      <c r="BK87" s="192"/>
      <c r="BL87" s="192"/>
      <c r="BM87" s="192"/>
      <c r="BN87" s="192"/>
      <c r="BO87" s="192"/>
      <c r="BP87" s="192"/>
      <c r="BQ87" s="192"/>
      <c r="BR87" s="192"/>
      <c r="BS87" s="192"/>
      <c r="BT87" s="192"/>
      <c r="BU87" s="192"/>
      <c r="BV87" s="192"/>
      <c r="BW87" s="192"/>
      <c r="BX87" s="192"/>
      <c r="BY87" s="192"/>
      <c r="BZ87" s="192"/>
      <c r="CA87" s="192"/>
      <c r="CB87" s="192"/>
      <c r="CC87" s="192"/>
      <c r="CD87" s="192"/>
      <c r="CE87" s="192"/>
      <c r="CF87" s="192"/>
      <c r="CG87" s="192"/>
      <c r="CH87" s="192"/>
      <c r="CI87" s="192"/>
      <c r="CJ87" s="192"/>
      <c r="CK87" s="192"/>
      <c r="CL87" s="192"/>
      <c r="CM87" s="192"/>
      <c r="CN87" s="192"/>
      <c r="CO87" s="192"/>
      <c r="CP87" s="192"/>
      <c r="CQ87" s="192"/>
      <c r="CR87" s="192"/>
      <c r="CS87" s="192"/>
      <c r="CT87" s="192"/>
      <c r="CU87" s="192"/>
    </row>
    <row r="88" spans="1:124" ht="54" customHeight="1" x14ac:dyDescent="0.25">
      <c r="A88" s="11" t="s">
        <v>79</v>
      </c>
      <c r="B88" s="193" t="s">
        <v>82</v>
      </c>
      <c r="C88" s="193"/>
      <c r="D88" s="193"/>
      <c r="E88" s="193"/>
      <c r="F88" s="193"/>
      <c r="G88" s="193"/>
      <c r="H88" s="193"/>
      <c r="I88" s="193"/>
      <c r="J88" s="193"/>
      <c r="K88" s="193"/>
      <c r="L88" s="193"/>
      <c r="M88" s="193"/>
      <c r="N88" s="193"/>
      <c r="O88" s="193"/>
      <c r="P88" s="193"/>
      <c r="Q88" s="193"/>
      <c r="R88" s="193"/>
      <c r="S88" s="193"/>
      <c r="T88" s="193"/>
      <c r="U88" s="193"/>
      <c r="V88" s="193"/>
      <c r="W88" s="193"/>
      <c r="X88" s="193"/>
      <c r="Y88" s="193"/>
      <c r="Z88" s="193"/>
      <c r="AA88" s="193"/>
      <c r="AB88" s="193"/>
      <c r="AC88" s="193"/>
      <c r="AD88" s="193"/>
      <c r="AE88" s="193"/>
      <c r="AF88" s="193"/>
      <c r="AG88" s="193"/>
      <c r="AH88" s="193"/>
      <c r="AI88" s="193"/>
      <c r="AJ88" s="193"/>
      <c r="AK88" s="193"/>
      <c r="AL88" s="193"/>
      <c r="AM88" s="193"/>
      <c r="AN88" s="193"/>
      <c r="AO88" s="193"/>
      <c r="AP88" s="193"/>
      <c r="AQ88" s="193"/>
      <c r="AR88" s="193"/>
      <c r="AS88" s="193"/>
      <c r="AT88" s="193"/>
      <c r="AU88" s="193"/>
      <c r="AV88" s="193"/>
      <c r="AW88" s="193"/>
      <c r="AX88" s="193"/>
      <c r="AY88" s="193"/>
      <c r="AZ88" s="193"/>
      <c r="BA88" s="193"/>
      <c r="BB88" s="193"/>
      <c r="BC88" s="193"/>
      <c r="BD88" s="193"/>
      <c r="BE88" s="193"/>
      <c r="BF88" s="193"/>
      <c r="BG88" s="193"/>
      <c r="BH88" s="193"/>
      <c r="BI88" s="193"/>
      <c r="BJ88" s="193"/>
      <c r="BK88" s="193"/>
      <c r="BL88" s="193"/>
      <c r="BM88" s="193"/>
      <c r="BN88" s="193"/>
      <c r="BO88" s="193"/>
      <c r="BP88" s="193"/>
      <c r="BQ88" s="193"/>
      <c r="BR88" s="193"/>
      <c r="BS88" s="193"/>
      <c r="BT88" s="193"/>
      <c r="BU88" s="193"/>
      <c r="BV88" s="193"/>
      <c r="BW88" s="193"/>
      <c r="BX88" s="193"/>
      <c r="BY88" s="193"/>
      <c r="BZ88" s="193"/>
      <c r="CA88" s="193"/>
      <c r="CB88" s="193"/>
      <c r="CC88" s="193"/>
      <c r="CD88" s="193"/>
      <c r="CE88" s="193"/>
      <c r="CF88" s="193"/>
      <c r="CG88" s="193"/>
      <c r="CH88" s="193"/>
      <c r="CI88" s="193"/>
      <c r="CJ88" s="193"/>
      <c r="CK88" s="193"/>
      <c r="CL88" s="193"/>
      <c r="CM88" s="193"/>
      <c r="CN88" s="193"/>
      <c r="CO88" s="193"/>
      <c r="CP88" s="193"/>
      <c r="CQ88" s="193"/>
      <c r="CR88" s="193"/>
      <c r="CS88" s="193"/>
    </row>
    <row r="89" spans="1:124" s="13" customFormat="1" x14ac:dyDescent="0.25">
      <c r="A89" s="12"/>
      <c r="B89" s="25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  <c r="CC89" s="3"/>
      <c r="CD89" s="3"/>
      <c r="CE89" s="3"/>
      <c r="CF89" s="3"/>
      <c r="CG89" s="3"/>
      <c r="CH89" s="3"/>
      <c r="CI89" s="3"/>
      <c r="CJ89" s="3"/>
      <c r="CK89" s="3"/>
      <c r="CL89" s="3"/>
      <c r="CM89" s="3"/>
      <c r="CN89" s="3"/>
      <c r="CO89" s="3"/>
      <c r="CP89" s="3"/>
      <c r="CQ89" s="3"/>
      <c r="CR89" s="3"/>
      <c r="CS89" s="3"/>
      <c r="CT89" s="3"/>
      <c r="CU89" s="3"/>
      <c r="CV89" s="3"/>
      <c r="CW89" s="3"/>
      <c r="CX89" s="3"/>
      <c r="CY89" s="3"/>
    </row>
    <row r="122" spans="1:99" ht="42" customHeight="1" x14ac:dyDescent="0.25"/>
    <row r="123" spans="1:99" s="14" customFormat="1" ht="35.25" customHeight="1" thickBot="1" x14ac:dyDescent="0.3">
      <c r="A123" s="24" t="s">
        <v>80</v>
      </c>
      <c r="B123" s="192" t="s">
        <v>83</v>
      </c>
      <c r="C123" s="192"/>
      <c r="D123" s="192"/>
      <c r="E123" s="192"/>
      <c r="F123" s="192"/>
      <c r="G123" s="192"/>
      <c r="H123" s="192"/>
      <c r="I123" s="192"/>
      <c r="J123" s="192"/>
      <c r="K123" s="192"/>
      <c r="L123" s="192"/>
      <c r="M123" s="192"/>
      <c r="N123" s="192"/>
      <c r="O123" s="192"/>
      <c r="P123" s="192"/>
      <c r="Q123" s="192"/>
      <c r="R123" s="192"/>
      <c r="S123" s="192"/>
      <c r="T123" s="192"/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  <c r="AF123" s="192"/>
      <c r="AG123" s="192"/>
      <c r="AH123" s="192"/>
      <c r="AI123" s="192"/>
      <c r="AJ123" s="192"/>
      <c r="AK123" s="192"/>
      <c r="AL123" s="192"/>
      <c r="AM123" s="192"/>
      <c r="AN123" s="192"/>
      <c r="AO123" s="192"/>
      <c r="AP123" s="192"/>
      <c r="AQ123" s="192"/>
      <c r="AR123" s="192"/>
      <c r="AS123" s="192"/>
      <c r="AT123" s="192"/>
      <c r="AU123" s="192"/>
      <c r="AV123" s="192"/>
      <c r="AW123" s="192"/>
      <c r="AX123" s="192"/>
      <c r="AY123" s="192"/>
      <c r="AZ123" s="192"/>
      <c r="BA123" s="192"/>
      <c r="BB123" s="192"/>
      <c r="BC123" s="192"/>
      <c r="BD123" s="192"/>
      <c r="BE123" s="192"/>
      <c r="BF123" s="192"/>
      <c r="BG123" s="192"/>
      <c r="BH123" s="192"/>
      <c r="BI123" s="192"/>
      <c r="BJ123" s="192"/>
      <c r="BK123" s="192"/>
      <c r="BL123" s="192"/>
      <c r="BM123" s="192"/>
      <c r="BN123" s="192"/>
      <c r="BO123" s="192"/>
      <c r="BP123" s="192"/>
      <c r="BQ123" s="192"/>
      <c r="BR123" s="192"/>
      <c r="BS123" s="192"/>
      <c r="BT123" s="192"/>
      <c r="BU123" s="192"/>
      <c r="BV123" s="192"/>
      <c r="BW123" s="192"/>
      <c r="BX123" s="192"/>
      <c r="BY123" s="192"/>
      <c r="BZ123" s="192"/>
      <c r="CA123" s="192"/>
      <c r="CB123" s="192"/>
      <c r="CC123" s="192"/>
      <c r="CD123" s="192"/>
      <c r="CE123" s="192"/>
      <c r="CF123" s="192"/>
      <c r="CG123" s="192"/>
      <c r="CH123" s="192"/>
      <c r="CI123" s="192"/>
      <c r="CJ123" s="192"/>
      <c r="CK123" s="192"/>
      <c r="CL123" s="192"/>
      <c r="CM123" s="192"/>
      <c r="CN123" s="192"/>
      <c r="CO123" s="192"/>
      <c r="CP123" s="192"/>
      <c r="CQ123" s="192"/>
      <c r="CR123" s="192"/>
      <c r="CS123" s="192"/>
      <c r="CT123" s="192"/>
      <c r="CU123" s="192"/>
    </row>
    <row r="124" spans="1:99" ht="35.25" customHeight="1" x14ac:dyDescent="0.25">
      <c r="B124" s="180" t="s">
        <v>157</v>
      </c>
      <c r="C124" s="181"/>
      <c r="D124" s="181"/>
      <c r="E124" s="181"/>
      <c r="F124" s="181"/>
      <c r="G124" s="181"/>
      <c r="H124" s="181"/>
      <c r="I124" s="181"/>
      <c r="J124" s="181"/>
      <c r="K124" s="181"/>
      <c r="L124" s="181"/>
      <c r="M124" s="181"/>
      <c r="N124" s="181"/>
      <c r="O124" s="181"/>
      <c r="P124" s="181"/>
      <c r="Q124" s="181"/>
      <c r="R124" s="181"/>
      <c r="S124" s="181"/>
      <c r="T124" s="181"/>
      <c r="U124" s="181"/>
      <c r="V124" s="181"/>
      <c r="W124" s="181"/>
      <c r="X124" s="181"/>
      <c r="Y124" s="181"/>
      <c r="Z124" s="181"/>
      <c r="AA124" s="181"/>
      <c r="AB124" s="181"/>
      <c r="AC124" s="181"/>
      <c r="AD124" s="181"/>
      <c r="AE124" s="181"/>
      <c r="AF124" s="181"/>
      <c r="AG124" s="181"/>
      <c r="AH124" s="181"/>
      <c r="AI124" s="181"/>
      <c r="AJ124" s="181"/>
      <c r="AK124" s="181"/>
      <c r="AL124" s="181"/>
      <c r="AM124" s="181"/>
      <c r="AN124" s="181"/>
      <c r="AO124" s="181"/>
      <c r="AP124" s="181"/>
      <c r="AQ124" s="181"/>
      <c r="AR124" s="181"/>
      <c r="AS124" s="181"/>
      <c r="AT124" s="181"/>
      <c r="AU124" s="181"/>
      <c r="AV124" s="181"/>
      <c r="AW124" s="181"/>
      <c r="AX124" s="181"/>
      <c r="AY124" s="181"/>
      <c r="AZ124" s="181"/>
      <c r="BA124" s="181"/>
      <c r="BB124" s="181"/>
      <c r="BC124" s="181"/>
      <c r="BD124" s="181"/>
      <c r="BE124" s="181"/>
      <c r="BF124" s="181"/>
      <c r="BG124" s="181"/>
      <c r="BH124" s="181"/>
      <c r="BI124" s="181"/>
      <c r="BJ124" s="181"/>
      <c r="BK124" s="181"/>
      <c r="BL124" s="181"/>
      <c r="BM124" s="181"/>
      <c r="BN124" s="181"/>
      <c r="BO124" s="181"/>
      <c r="BP124" s="181"/>
      <c r="BQ124" s="181"/>
      <c r="BR124" s="181"/>
      <c r="BS124" s="181"/>
      <c r="BT124" s="181"/>
      <c r="BU124" s="181"/>
      <c r="BV124" s="181"/>
      <c r="BW124" s="181"/>
      <c r="BX124" s="181"/>
      <c r="BY124" s="181"/>
      <c r="BZ124" s="181"/>
      <c r="CA124" s="181"/>
      <c r="CB124" s="181"/>
      <c r="CC124" s="181"/>
      <c r="CD124" s="181"/>
      <c r="CE124" s="181"/>
      <c r="CF124" s="181"/>
      <c r="CG124" s="181"/>
      <c r="CH124" s="181"/>
      <c r="CI124" s="181"/>
      <c r="CJ124" s="181"/>
      <c r="CK124" s="181"/>
      <c r="CL124" s="181"/>
      <c r="CM124" s="181"/>
      <c r="CN124" s="181"/>
      <c r="CO124" s="181"/>
      <c r="CP124" s="181"/>
      <c r="CQ124" s="181"/>
      <c r="CR124" s="181"/>
      <c r="CS124" s="181"/>
      <c r="CT124" s="181"/>
      <c r="CU124" s="182"/>
    </row>
    <row r="125" spans="1:99" ht="35.25" customHeight="1" x14ac:dyDescent="0.25">
      <c r="B125" s="183"/>
      <c r="C125" s="184"/>
      <c r="D125" s="184"/>
      <c r="E125" s="184"/>
      <c r="F125" s="184"/>
      <c r="G125" s="184"/>
      <c r="H125" s="184"/>
      <c r="I125" s="184"/>
      <c r="J125" s="184"/>
      <c r="K125" s="184"/>
      <c r="L125" s="184"/>
      <c r="M125" s="184"/>
      <c r="N125" s="184"/>
      <c r="O125" s="184"/>
      <c r="P125" s="184"/>
      <c r="Q125" s="184"/>
      <c r="R125" s="184"/>
      <c r="S125" s="184"/>
      <c r="T125" s="184"/>
      <c r="U125" s="184"/>
      <c r="V125" s="184"/>
      <c r="W125" s="184"/>
      <c r="X125" s="184"/>
      <c r="Y125" s="184"/>
      <c r="Z125" s="184"/>
      <c r="AA125" s="184"/>
      <c r="AB125" s="184"/>
      <c r="AC125" s="184"/>
      <c r="AD125" s="184"/>
      <c r="AE125" s="184"/>
      <c r="AF125" s="184"/>
      <c r="AG125" s="184"/>
      <c r="AH125" s="184"/>
      <c r="AI125" s="184"/>
      <c r="AJ125" s="184"/>
      <c r="AK125" s="184"/>
      <c r="AL125" s="184"/>
      <c r="AM125" s="184"/>
      <c r="AN125" s="184"/>
      <c r="AO125" s="184"/>
      <c r="AP125" s="184"/>
      <c r="AQ125" s="184"/>
      <c r="AR125" s="184"/>
      <c r="AS125" s="184"/>
      <c r="AT125" s="184"/>
      <c r="AU125" s="184"/>
      <c r="AV125" s="184"/>
      <c r="AW125" s="184"/>
      <c r="AX125" s="184"/>
      <c r="AY125" s="184"/>
      <c r="AZ125" s="184"/>
      <c r="BA125" s="184"/>
      <c r="BB125" s="184"/>
      <c r="BC125" s="184"/>
      <c r="BD125" s="184"/>
      <c r="BE125" s="184"/>
      <c r="BF125" s="184"/>
      <c r="BG125" s="184"/>
      <c r="BH125" s="184"/>
      <c r="BI125" s="184"/>
      <c r="BJ125" s="184"/>
      <c r="BK125" s="184"/>
      <c r="BL125" s="184"/>
      <c r="BM125" s="184"/>
      <c r="BN125" s="184"/>
      <c r="BO125" s="184"/>
      <c r="BP125" s="184"/>
      <c r="BQ125" s="184"/>
      <c r="BR125" s="184"/>
      <c r="BS125" s="184"/>
      <c r="BT125" s="184"/>
      <c r="BU125" s="184"/>
      <c r="BV125" s="184"/>
      <c r="BW125" s="184"/>
      <c r="BX125" s="184"/>
      <c r="BY125" s="184"/>
      <c r="BZ125" s="184"/>
      <c r="CA125" s="184"/>
      <c r="CB125" s="184"/>
      <c r="CC125" s="184"/>
      <c r="CD125" s="184"/>
      <c r="CE125" s="184"/>
      <c r="CF125" s="184"/>
      <c r="CG125" s="184"/>
      <c r="CH125" s="184"/>
      <c r="CI125" s="184"/>
      <c r="CJ125" s="184"/>
      <c r="CK125" s="184"/>
      <c r="CL125" s="184"/>
      <c r="CM125" s="184"/>
      <c r="CN125" s="184"/>
      <c r="CO125" s="184"/>
      <c r="CP125" s="184"/>
      <c r="CQ125" s="184"/>
      <c r="CR125" s="184"/>
      <c r="CS125" s="184"/>
      <c r="CT125" s="184"/>
      <c r="CU125" s="185"/>
    </row>
    <row r="126" spans="1:99" ht="87.75" customHeight="1" thickBot="1" x14ac:dyDescent="0.3">
      <c r="B126" s="186"/>
      <c r="C126" s="187"/>
      <c r="D126" s="187"/>
      <c r="E126" s="187"/>
      <c r="F126" s="187"/>
      <c r="G126" s="187"/>
      <c r="H126" s="187"/>
      <c r="I126" s="187"/>
      <c r="J126" s="187"/>
      <c r="K126" s="187"/>
      <c r="L126" s="187"/>
      <c r="M126" s="187"/>
      <c r="N126" s="187"/>
      <c r="O126" s="187"/>
      <c r="P126" s="187"/>
      <c r="Q126" s="187"/>
      <c r="R126" s="187"/>
      <c r="S126" s="187"/>
      <c r="T126" s="187"/>
      <c r="U126" s="187"/>
      <c r="V126" s="187"/>
      <c r="W126" s="187"/>
      <c r="X126" s="187"/>
      <c r="Y126" s="187"/>
      <c r="Z126" s="187"/>
      <c r="AA126" s="187"/>
      <c r="AB126" s="187"/>
      <c r="AC126" s="187"/>
      <c r="AD126" s="187"/>
      <c r="AE126" s="187"/>
      <c r="AF126" s="187"/>
      <c r="AG126" s="187"/>
      <c r="AH126" s="187"/>
      <c r="AI126" s="187"/>
      <c r="AJ126" s="187"/>
      <c r="AK126" s="187"/>
      <c r="AL126" s="187"/>
      <c r="AM126" s="187"/>
      <c r="AN126" s="187"/>
      <c r="AO126" s="187"/>
      <c r="AP126" s="187"/>
      <c r="AQ126" s="187"/>
      <c r="AR126" s="187"/>
      <c r="AS126" s="187"/>
      <c r="AT126" s="187"/>
      <c r="AU126" s="187"/>
      <c r="AV126" s="187"/>
      <c r="AW126" s="187"/>
      <c r="AX126" s="187"/>
      <c r="AY126" s="187"/>
      <c r="AZ126" s="187"/>
      <c r="BA126" s="187"/>
      <c r="BB126" s="187"/>
      <c r="BC126" s="187"/>
      <c r="BD126" s="187"/>
      <c r="BE126" s="187"/>
      <c r="BF126" s="187"/>
      <c r="BG126" s="187"/>
      <c r="BH126" s="187"/>
      <c r="BI126" s="187"/>
      <c r="BJ126" s="187"/>
      <c r="BK126" s="187"/>
      <c r="BL126" s="187"/>
      <c r="BM126" s="187"/>
      <c r="BN126" s="187"/>
      <c r="BO126" s="187"/>
      <c r="BP126" s="187"/>
      <c r="BQ126" s="187"/>
      <c r="BR126" s="187"/>
      <c r="BS126" s="187"/>
      <c r="BT126" s="187"/>
      <c r="BU126" s="187"/>
      <c r="BV126" s="187"/>
      <c r="BW126" s="187"/>
      <c r="BX126" s="187"/>
      <c r="BY126" s="187"/>
      <c r="BZ126" s="187"/>
      <c r="CA126" s="187"/>
      <c r="CB126" s="187"/>
      <c r="CC126" s="187"/>
      <c r="CD126" s="187"/>
      <c r="CE126" s="187"/>
      <c r="CF126" s="187"/>
      <c r="CG126" s="187"/>
      <c r="CH126" s="187"/>
      <c r="CI126" s="187"/>
      <c r="CJ126" s="187"/>
      <c r="CK126" s="187"/>
      <c r="CL126" s="187"/>
      <c r="CM126" s="187"/>
      <c r="CN126" s="187"/>
      <c r="CO126" s="187"/>
      <c r="CP126" s="187"/>
      <c r="CQ126" s="187"/>
      <c r="CR126" s="187"/>
      <c r="CS126" s="187"/>
      <c r="CT126" s="187"/>
      <c r="CU126" s="188"/>
    </row>
  </sheetData>
  <mergeCells count="421">
    <mergeCell ref="CG82:CS82"/>
    <mergeCell ref="B83:G83"/>
    <mergeCell ref="H83:AC83"/>
    <mergeCell ref="AD83:AJ83"/>
    <mergeCell ref="AK83:AQ83"/>
    <mergeCell ref="AR83:AX83"/>
    <mergeCell ref="AY83:BE83"/>
    <mergeCell ref="B123:CU123"/>
    <mergeCell ref="B82:G82"/>
    <mergeCell ref="H82:AC82"/>
    <mergeCell ref="AD82:AJ82"/>
    <mergeCell ref="AK82:AQ82"/>
    <mergeCell ref="AR82:AX82"/>
    <mergeCell ref="AY82:BE82"/>
    <mergeCell ref="BF82:BL82"/>
    <mergeCell ref="BM82:BS82"/>
    <mergeCell ref="BT82:CF82"/>
    <mergeCell ref="B124:CU126"/>
    <mergeCell ref="BF84:BL84"/>
    <mergeCell ref="BM84:BS84"/>
    <mergeCell ref="BT84:CF84"/>
    <mergeCell ref="CG84:CS84"/>
    <mergeCell ref="B87:CU87"/>
    <mergeCell ref="B88:CS88"/>
    <mergeCell ref="BF83:BL83"/>
    <mergeCell ref="BM83:BS83"/>
    <mergeCell ref="BT83:CF83"/>
    <mergeCell ref="CG83:CS83"/>
    <mergeCell ref="B84:G84"/>
    <mergeCell ref="H84:AC84"/>
    <mergeCell ref="AD84:AJ84"/>
    <mergeCell ref="AK84:AQ84"/>
    <mergeCell ref="AR84:AX84"/>
    <mergeCell ref="AY84:BE84"/>
    <mergeCell ref="CG80:CS80"/>
    <mergeCell ref="B81:G81"/>
    <mergeCell ref="H81:AC81"/>
    <mergeCell ref="AD81:AJ81"/>
    <mergeCell ref="AK81:AQ81"/>
    <mergeCell ref="AR81:AX81"/>
    <mergeCell ref="AY81:BE81"/>
    <mergeCell ref="BF81:BL81"/>
    <mergeCell ref="BM81:BS81"/>
    <mergeCell ref="BT81:CF81"/>
    <mergeCell ref="CG81:CS81"/>
    <mergeCell ref="B80:G80"/>
    <mergeCell ref="H80:AC80"/>
    <mergeCell ref="AD80:AJ80"/>
    <mergeCell ref="AK80:AQ80"/>
    <mergeCell ref="AR80:AX80"/>
    <mergeCell ref="AY80:BE80"/>
    <mergeCell ref="BF80:BL80"/>
    <mergeCell ref="BM80:BS80"/>
    <mergeCell ref="BT80:CF80"/>
    <mergeCell ref="CG78:CS78"/>
    <mergeCell ref="B79:G79"/>
    <mergeCell ref="H79:AC79"/>
    <mergeCell ref="AD79:AJ79"/>
    <mergeCell ref="AK79:AQ79"/>
    <mergeCell ref="AR79:AX79"/>
    <mergeCell ref="AY79:BE79"/>
    <mergeCell ref="BF79:BL79"/>
    <mergeCell ref="BM79:BS79"/>
    <mergeCell ref="BT79:CF79"/>
    <mergeCell ref="CG79:CS79"/>
    <mergeCell ref="B78:G78"/>
    <mergeCell ref="H78:AC78"/>
    <mergeCell ref="AD78:AJ78"/>
    <mergeCell ref="AK78:AQ78"/>
    <mergeCell ref="AR78:AX78"/>
    <mergeCell ref="AY78:BE78"/>
    <mergeCell ref="BF78:BL78"/>
    <mergeCell ref="BM78:BS78"/>
    <mergeCell ref="BT78:CF78"/>
    <mergeCell ref="CG76:CS76"/>
    <mergeCell ref="B77:G77"/>
    <mergeCell ref="H77:AC77"/>
    <mergeCell ref="AD77:AJ77"/>
    <mergeCell ref="AK77:AQ77"/>
    <mergeCell ref="AR77:AX77"/>
    <mergeCell ref="AY77:BE77"/>
    <mergeCell ref="BF77:BL77"/>
    <mergeCell ref="BM77:BS77"/>
    <mergeCell ref="BT77:CF77"/>
    <mergeCell ref="CG77:CS77"/>
    <mergeCell ref="B76:G76"/>
    <mergeCell ref="H76:AC76"/>
    <mergeCell ref="AD76:AJ76"/>
    <mergeCell ref="AK76:AQ76"/>
    <mergeCell ref="AR76:AX76"/>
    <mergeCell ref="AY76:BE76"/>
    <mergeCell ref="BF76:BL76"/>
    <mergeCell ref="BM76:BS76"/>
    <mergeCell ref="BT76:CF76"/>
    <mergeCell ref="CG74:CS74"/>
    <mergeCell ref="B75:G75"/>
    <mergeCell ref="H75:AC75"/>
    <mergeCell ref="AD75:AJ75"/>
    <mergeCell ref="AK75:AQ75"/>
    <mergeCell ref="AR75:AX75"/>
    <mergeCell ref="AY75:BE75"/>
    <mergeCell ref="BF75:BL75"/>
    <mergeCell ref="BM75:BS75"/>
    <mergeCell ref="BT75:CF75"/>
    <mergeCell ref="CG75:CS75"/>
    <mergeCell ref="B74:G74"/>
    <mergeCell ref="H74:AC74"/>
    <mergeCell ref="AD74:AJ74"/>
    <mergeCell ref="AK74:AQ74"/>
    <mergeCell ref="AR74:AX74"/>
    <mergeCell ref="AY74:BE74"/>
    <mergeCell ref="BF74:BL74"/>
    <mergeCell ref="BM74:BS74"/>
    <mergeCell ref="BT74:CF74"/>
    <mergeCell ref="BF72:BL72"/>
    <mergeCell ref="BM72:BS72"/>
    <mergeCell ref="BT72:CF72"/>
    <mergeCell ref="CG72:CS72"/>
    <mergeCell ref="B73:G73"/>
    <mergeCell ref="H73:AC73"/>
    <mergeCell ref="AD73:AJ73"/>
    <mergeCell ref="AK73:AQ73"/>
    <mergeCell ref="AR73:AX73"/>
    <mergeCell ref="AY73:BE73"/>
    <mergeCell ref="B72:G72"/>
    <mergeCell ref="H72:AC72"/>
    <mergeCell ref="AD72:AJ72"/>
    <mergeCell ref="AK72:AQ72"/>
    <mergeCell ref="AR72:AX72"/>
    <mergeCell ref="AY72:BE72"/>
    <mergeCell ref="BF73:BL73"/>
    <mergeCell ref="BM73:BS73"/>
    <mergeCell ref="BT73:CF73"/>
    <mergeCell ref="CG73:CS73"/>
    <mergeCell ref="AD70:AQ70"/>
    <mergeCell ref="AR70:BE70"/>
    <mergeCell ref="AD71:AJ71"/>
    <mergeCell ref="AK71:AQ71"/>
    <mergeCell ref="AR71:AX71"/>
    <mergeCell ref="AY71:BE71"/>
    <mergeCell ref="BS61:BW61"/>
    <mergeCell ref="B65:CU65"/>
    <mergeCell ref="B66:CU66"/>
    <mergeCell ref="B69:G71"/>
    <mergeCell ref="H69:AC71"/>
    <mergeCell ref="AD69:BE69"/>
    <mergeCell ref="BF69:BL71"/>
    <mergeCell ref="BM69:BS71"/>
    <mergeCell ref="BT69:CF71"/>
    <mergeCell ref="CG69:CS71"/>
    <mergeCell ref="AO61:AS61"/>
    <mergeCell ref="AT61:AX61"/>
    <mergeCell ref="AY61:BC61"/>
    <mergeCell ref="BD61:BH61"/>
    <mergeCell ref="BI61:BM61"/>
    <mergeCell ref="BN61:BR61"/>
    <mergeCell ref="B61:J61"/>
    <mergeCell ref="K61:O61"/>
    <mergeCell ref="P61:T61"/>
    <mergeCell ref="U61:Y61"/>
    <mergeCell ref="Z61:AD61"/>
    <mergeCell ref="AE61:AI61"/>
    <mergeCell ref="AJ61:AN61"/>
    <mergeCell ref="AE60:AI60"/>
    <mergeCell ref="AJ60:AN60"/>
    <mergeCell ref="BD59:BH59"/>
    <mergeCell ref="BI59:BM59"/>
    <mergeCell ref="BN59:BR59"/>
    <mergeCell ref="BS59:BW59"/>
    <mergeCell ref="B60:J60"/>
    <mergeCell ref="K60:O60"/>
    <mergeCell ref="P60:T60"/>
    <mergeCell ref="U60:Y60"/>
    <mergeCell ref="Z60:AD60"/>
    <mergeCell ref="BI60:BM60"/>
    <mergeCell ref="BN60:BR60"/>
    <mergeCell ref="BS60:BW60"/>
    <mergeCell ref="AO60:AS60"/>
    <mergeCell ref="AT60:AX60"/>
    <mergeCell ref="AY60:BC60"/>
    <mergeCell ref="BD60:BH60"/>
    <mergeCell ref="B58:J58"/>
    <mergeCell ref="K58:O58"/>
    <mergeCell ref="P58:T58"/>
    <mergeCell ref="U58:Y58"/>
    <mergeCell ref="Z58:AD58"/>
    <mergeCell ref="AE58:AI58"/>
    <mergeCell ref="AJ58:AN58"/>
    <mergeCell ref="BS58:BW58"/>
    <mergeCell ref="B59:J59"/>
    <mergeCell ref="K59:O59"/>
    <mergeCell ref="P59:T59"/>
    <mergeCell ref="U59:Y59"/>
    <mergeCell ref="Z59:AD59"/>
    <mergeCell ref="AE59:AI59"/>
    <mergeCell ref="AJ59:AN59"/>
    <mergeCell ref="AO59:AS59"/>
    <mergeCell ref="AT59:AX59"/>
    <mergeCell ref="AO58:AS58"/>
    <mergeCell ref="AT58:AX58"/>
    <mergeCell ref="AY58:BC58"/>
    <mergeCell ref="BD58:BH58"/>
    <mergeCell ref="BI58:BM58"/>
    <mergeCell ref="BN58:BR58"/>
    <mergeCell ref="AY59:BC59"/>
    <mergeCell ref="B50:CU50"/>
    <mergeCell ref="B55:BW55"/>
    <mergeCell ref="B56:J57"/>
    <mergeCell ref="K56:O57"/>
    <mergeCell ref="P56:Y56"/>
    <mergeCell ref="Z56:AI56"/>
    <mergeCell ref="AJ56:AS56"/>
    <mergeCell ref="AT56:BC56"/>
    <mergeCell ref="BD56:BM56"/>
    <mergeCell ref="BN56:BW56"/>
    <mergeCell ref="P57:T57"/>
    <mergeCell ref="U57:Y57"/>
    <mergeCell ref="Z57:AD57"/>
    <mergeCell ref="AE57:AI57"/>
    <mergeCell ref="AJ57:AN57"/>
    <mergeCell ref="AO57:AS57"/>
    <mergeCell ref="AT57:AX57"/>
    <mergeCell ref="AY57:BC57"/>
    <mergeCell ref="BD57:BH57"/>
    <mergeCell ref="BI57:BM57"/>
    <mergeCell ref="BN57:BR57"/>
    <mergeCell ref="BS57:BW57"/>
    <mergeCell ref="B46:F46"/>
    <mergeCell ref="G46:Y46"/>
    <mergeCell ref="Z46:AI46"/>
    <mergeCell ref="AJ46:AS46"/>
    <mergeCell ref="AT46:BC46"/>
    <mergeCell ref="BD46:BM46"/>
    <mergeCell ref="BN46:BW47"/>
    <mergeCell ref="BX46:CG47"/>
    <mergeCell ref="CH46:CQ46"/>
    <mergeCell ref="CH47:CQ47"/>
    <mergeCell ref="B47:F47"/>
    <mergeCell ref="G47:Y47"/>
    <mergeCell ref="Z47:AI47"/>
    <mergeCell ref="AJ47:AS47"/>
    <mergeCell ref="AT47:BC47"/>
    <mergeCell ref="BD47:BM47"/>
    <mergeCell ref="B45:F45"/>
    <mergeCell ref="G45:Y45"/>
    <mergeCell ref="Z45:AI45"/>
    <mergeCell ref="AJ45:AS45"/>
    <mergeCell ref="AT45:BC45"/>
    <mergeCell ref="BD45:BM45"/>
    <mergeCell ref="BN45:BW45"/>
    <mergeCell ref="BX45:CG45"/>
    <mergeCell ref="CH45:CQ45"/>
    <mergeCell ref="BN43:BW43"/>
    <mergeCell ref="BX43:CG43"/>
    <mergeCell ref="CH43:CQ43"/>
    <mergeCell ref="B44:F44"/>
    <mergeCell ref="G44:Y44"/>
    <mergeCell ref="Z44:AI44"/>
    <mergeCell ref="AJ44:AS44"/>
    <mergeCell ref="AT44:BC44"/>
    <mergeCell ref="BD44:BM44"/>
    <mergeCell ref="BN44:BW44"/>
    <mergeCell ref="B41:F43"/>
    <mergeCell ref="G41:Y43"/>
    <mergeCell ref="Z41:BM41"/>
    <mergeCell ref="BN41:CQ42"/>
    <mergeCell ref="Z42:AS42"/>
    <mergeCell ref="AT42:BM42"/>
    <mergeCell ref="Z43:AI43"/>
    <mergeCell ref="AJ43:AS43"/>
    <mergeCell ref="AT43:BC43"/>
    <mergeCell ref="BD43:BM43"/>
    <mergeCell ref="BX44:CG44"/>
    <mergeCell ref="CH44:CQ44"/>
    <mergeCell ref="B38:AC38"/>
    <mergeCell ref="AD38:AQ38"/>
    <mergeCell ref="AR38:AX38"/>
    <mergeCell ref="AY38:BE38"/>
    <mergeCell ref="BF38:BL38"/>
    <mergeCell ref="BM38:CU38"/>
    <mergeCell ref="BF36:BL36"/>
    <mergeCell ref="BM36:CU36"/>
    <mergeCell ref="B37:F37"/>
    <mergeCell ref="G37:AC37"/>
    <mergeCell ref="AD37:AJ37"/>
    <mergeCell ref="AK37:AQ37"/>
    <mergeCell ref="AR37:AX37"/>
    <mergeCell ref="AY37:BE37"/>
    <mergeCell ref="BF37:BL37"/>
    <mergeCell ref="BM37:CU37"/>
    <mergeCell ref="B36:F36"/>
    <mergeCell ref="G36:AC36"/>
    <mergeCell ref="AD36:AJ36"/>
    <mergeCell ref="AK36:AQ36"/>
    <mergeCell ref="AR36:AX36"/>
    <mergeCell ref="AY36:BE36"/>
    <mergeCell ref="B34:F34"/>
    <mergeCell ref="G34:AC34"/>
    <mergeCell ref="AD34:AJ34"/>
    <mergeCell ref="AK34:AQ34"/>
    <mergeCell ref="AR34:AX34"/>
    <mergeCell ref="AY34:BE34"/>
    <mergeCell ref="BF34:BL34"/>
    <mergeCell ref="B33:F33"/>
    <mergeCell ref="G33:AC33"/>
    <mergeCell ref="AD33:AJ33"/>
    <mergeCell ref="AK33:AQ33"/>
    <mergeCell ref="AR33:AX33"/>
    <mergeCell ref="AY33:BE33"/>
    <mergeCell ref="G32:AC32"/>
    <mergeCell ref="AD32:AJ32"/>
    <mergeCell ref="AK32:AQ32"/>
    <mergeCell ref="AR32:AX32"/>
    <mergeCell ref="AY32:BE32"/>
    <mergeCell ref="BF32:BL32"/>
    <mergeCell ref="BM30:CU30"/>
    <mergeCell ref="B31:F31"/>
    <mergeCell ref="G31:AC31"/>
    <mergeCell ref="AD31:AJ31"/>
    <mergeCell ref="AK31:AQ31"/>
    <mergeCell ref="AR31:AX31"/>
    <mergeCell ref="AY31:BE31"/>
    <mergeCell ref="BF31:BL31"/>
    <mergeCell ref="BM31:CU35"/>
    <mergeCell ref="B32:F32"/>
    <mergeCell ref="BF35:BL35"/>
    <mergeCell ref="B35:F35"/>
    <mergeCell ref="G35:AC35"/>
    <mergeCell ref="AD35:AJ35"/>
    <mergeCell ref="AK35:AQ35"/>
    <mergeCell ref="AR35:AX35"/>
    <mergeCell ref="AY35:BE35"/>
    <mergeCell ref="BF33:BL33"/>
    <mergeCell ref="BF29:BL29"/>
    <mergeCell ref="B30:F30"/>
    <mergeCell ref="G30:AC30"/>
    <mergeCell ref="AD30:AJ30"/>
    <mergeCell ref="AK30:AQ30"/>
    <mergeCell ref="AR30:AX30"/>
    <mergeCell ref="AY30:BE30"/>
    <mergeCell ref="BF30:BL30"/>
    <mergeCell ref="B29:F29"/>
    <mergeCell ref="G29:AC29"/>
    <mergeCell ref="AD29:AJ29"/>
    <mergeCell ref="AK29:AQ29"/>
    <mergeCell ref="AR29:AX29"/>
    <mergeCell ref="AY29:BE29"/>
    <mergeCell ref="BF27:BL27"/>
    <mergeCell ref="B28:F28"/>
    <mergeCell ref="G28:AC28"/>
    <mergeCell ref="AD28:AJ28"/>
    <mergeCell ref="AK28:AQ28"/>
    <mergeCell ref="AR28:AX28"/>
    <mergeCell ref="AY28:BE28"/>
    <mergeCell ref="BF28:BL28"/>
    <mergeCell ref="B27:F27"/>
    <mergeCell ref="G27:AC27"/>
    <mergeCell ref="AD27:AJ27"/>
    <mergeCell ref="AK27:AQ27"/>
    <mergeCell ref="AR27:AX27"/>
    <mergeCell ref="AY27:BE27"/>
    <mergeCell ref="AK26:AQ26"/>
    <mergeCell ref="AR26:AX26"/>
    <mergeCell ref="AY26:BE26"/>
    <mergeCell ref="BF26:BL26"/>
    <mergeCell ref="B25:F25"/>
    <mergeCell ref="G25:AC25"/>
    <mergeCell ref="AD25:AJ25"/>
    <mergeCell ref="AK25:AQ25"/>
    <mergeCell ref="AR25:AX25"/>
    <mergeCell ref="AY25:BE25"/>
    <mergeCell ref="BM19:CU22"/>
    <mergeCell ref="AD22:AJ22"/>
    <mergeCell ref="AK22:AQ22"/>
    <mergeCell ref="AR22:AX22"/>
    <mergeCell ref="AY22:BE22"/>
    <mergeCell ref="B23:F23"/>
    <mergeCell ref="G23:AC23"/>
    <mergeCell ref="AD23:AJ23"/>
    <mergeCell ref="AK23:AQ23"/>
    <mergeCell ref="AR23:AX23"/>
    <mergeCell ref="AY23:BE23"/>
    <mergeCell ref="BF23:BL23"/>
    <mergeCell ref="BM23:CU29"/>
    <mergeCell ref="B24:F24"/>
    <mergeCell ref="G24:AC24"/>
    <mergeCell ref="AD24:AJ24"/>
    <mergeCell ref="AK24:AQ24"/>
    <mergeCell ref="AR24:AX24"/>
    <mergeCell ref="AY24:BE24"/>
    <mergeCell ref="BF24:BL24"/>
    <mergeCell ref="BF25:BL25"/>
    <mergeCell ref="B26:F26"/>
    <mergeCell ref="G26:AC26"/>
    <mergeCell ref="AD26:AJ26"/>
    <mergeCell ref="B15:Y15"/>
    <mergeCell ref="Z15:BF15"/>
    <mergeCell ref="B19:F22"/>
    <mergeCell ref="G19:AC22"/>
    <mergeCell ref="AD19:AQ21"/>
    <mergeCell ref="AR19:BE21"/>
    <mergeCell ref="BF19:BL22"/>
    <mergeCell ref="B12:Y12"/>
    <mergeCell ref="Z12:BF12"/>
    <mergeCell ref="B13:Y13"/>
    <mergeCell ref="Z13:BF13"/>
    <mergeCell ref="B14:Y14"/>
    <mergeCell ref="Z14:BF14"/>
    <mergeCell ref="B7:Y7"/>
    <mergeCell ref="Z7:BF7"/>
    <mergeCell ref="B8:Y8"/>
    <mergeCell ref="Z8:BF8"/>
    <mergeCell ref="B11:Y11"/>
    <mergeCell ref="Z11:BF11"/>
    <mergeCell ref="A1:BF1"/>
    <mergeCell ref="B4:Y4"/>
    <mergeCell ref="Z4:BF4"/>
    <mergeCell ref="B5:Y5"/>
    <mergeCell ref="Z5:BF5"/>
    <mergeCell ref="B6:Y6"/>
    <mergeCell ref="Z6:BF6"/>
  </mergeCells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K_ЮТЭК-ХМАО-02_Модерн. ИСУЭЭ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2025-05-22T04:33:31Z</dcterms:modified>
</cp:coreProperties>
</file>